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ma.veterniku\Desktop\"/>
    </mc:Choice>
  </mc:AlternateContent>
  <xr:revisionPtr revIDLastSave="0" documentId="13_ncr:1_{011C3CE9-587B-46B5-A446-4B765CBFFA59}" xr6:coauthVersionLast="47" xr6:coauthVersionMax="47" xr10:uidLastSave="{00000000-0000-0000-0000-000000000000}"/>
  <bookViews>
    <workbookView xWindow="-120" yWindow="-120" windowWidth="29040" windowHeight="15840" xr2:uid="{AE12929C-A52F-46DC-A4F7-CD8AA6CFB70E}"/>
  </bookViews>
  <sheets>
    <sheet name="Korrente sipas Insitucioneve" sheetId="1" r:id="rId1"/>
    <sheet name="Korrentet sipas Llog. ekonomik" sheetId="4" r:id="rId2"/>
    <sheet name="FB" sheetId="2" r:id="rId3"/>
    <sheet name="FH" sheetId="3" r:id="rId4"/>
  </sheets>
  <externalReferences>
    <externalReference r:id="rId5"/>
  </externalReferences>
  <definedNames>
    <definedName name="_xlnm._FilterDatabase" localSheetId="0" hidden="1">'Korrente sipas Insitucioneve'!$A$1:$Q$219</definedName>
    <definedName name="_xlnm._FilterDatabase" localSheetId="1" hidden="1">'Korrentet sipas Llog. ekonomik'!$E$1:$P$188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3" i="1"/>
  <c r="Q2" i="1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91" i="4"/>
  <c r="Q32" i="4"/>
  <c r="Q31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2" i="4"/>
  <c r="N188" i="4" l="1"/>
  <c r="O188" i="4"/>
  <c r="P188" i="4"/>
  <c r="M188" i="4"/>
  <c r="N155" i="4"/>
  <c r="O155" i="4"/>
  <c r="P155" i="4"/>
  <c r="M155" i="4"/>
  <c r="N145" i="4"/>
  <c r="O145" i="4"/>
  <c r="P145" i="4"/>
  <c r="M145" i="4"/>
  <c r="N127" i="4"/>
  <c r="O127" i="4"/>
  <c r="P127" i="4"/>
  <c r="M127" i="4"/>
  <c r="N61" i="4"/>
  <c r="O61" i="4"/>
  <c r="P61" i="4"/>
  <c r="M61" i="4"/>
  <c r="N31" i="4"/>
  <c r="O31" i="4"/>
  <c r="P31" i="4"/>
  <c r="M31" i="4"/>
  <c r="L187" i="4"/>
  <c r="I187" i="4"/>
  <c r="G187" i="4"/>
  <c r="D187" i="4"/>
  <c r="L144" i="4"/>
  <c r="I144" i="4"/>
  <c r="G144" i="4"/>
  <c r="D144" i="4"/>
  <c r="L113" i="4"/>
  <c r="I113" i="4"/>
  <c r="G113" i="4"/>
  <c r="D113" i="4"/>
  <c r="L60" i="4"/>
  <c r="I60" i="4"/>
  <c r="G60" i="4"/>
  <c r="D60" i="4"/>
  <c r="L30" i="4"/>
  <c r="I30" i="4"/>
  <c r="G30" i="4"/>
  <c r="D30" i="4"/>
  <c r="L112" i="4"/>
  <c r="I112" i="4"/>
  <c r="G112" i="4"/>
  <c r="D112" i="4"/>
  <c r="L186" i="4"/>
  <c r="I186" i="4"/>
  <c r="G186" i="4"/>
  <c r="D186" i="4"/>
  <c r="L143" i="4"/>
  <c r="I143" i="4"/>
  <c r="G143" i="4"/>
  <c r="D143" i="4"/>
  <c r="L111" i="4"/>
  <c r="I111" i="4"/>
  <c r="G111" i="4"/>
  <c r="D111" i="4"/>
  <c r="L59" i="4"/>
  <c r="I59" i="4"/>
  <c r="G59" i="4"/>
  <c r="D59" i="4"/>
  <c r="L29" i="4"/>
  <c r="I29" i="4"/>
  <c r="G29" i="4"/>
  <c r="D29" i="4"/>
  <c r="L110" i="4"/>
  <c r="I110" i="4"/>
  <c r="G110" i="4"/>
  <c r="D110" i="4"/>
  <c r="L185" i="4"/>
  <c r="I185" i="4"/>
  <c r="G185" i="4"/>
  <c r="D185" i="4"/>
  <c r="L142" i="4"/>
  <c r="I142" i="4"/>
  <c r="G142" i="4"/>
  <c r="D142" i="4"/>
  <c r="L141" i="4"/>
  <c r="I141" i="4"/>
  <c r="G141" i="4"/>
  <c r="D141" i="4"/>
  <c r="L109" i="4"/>
  <c r="I109" i="4"/>
  <c r="G109" i="4"/>
  <c r="D109" i="4"/>
  <c r="L58" i="4"/>
  <c r="I58" i="4"/>
  <c r="G58" i="4"/>
  <c r="D58" i="4"/>
  <c r="L28" i="4"/>
  <c r="I28" i="4"/>
  <c r="G28" i="4"/>
  <c r="D28" i="4"/>
  <c r="L108" i="4"/>
  <c r="I108" i="4"/>
  <c r="G108" i="4"/>
  <c r="D108" i="4"/>
  <c r="L184" i="4"/>
  <c r="I184" i="4"/>
  <c r="G184" i="4"/>
  <c r="D184" i="4"/>
  <c r="L154" i="4"/>
  <c r="I154" i="4"/>
  <c r="G154" i="4"/>
  <c r="D154" i="4"/>
  <c r="L140" i="4"/>
  <c r="I140" i="4"/>
  <c r="G140" i="4"/>
  <c r="D140" i="4"/>
  <c r="L107" i="4"/>
  <c r="I107" i="4"/>
  <c r="G107" i="4"/>
  <c r="D107" i="4"/>
  <c r="L57" i="4"/>
  <c r="I57" i="4"/>
  <c r="G57" i="4"/>
  <c r="D57" i="4"/>
  <c r="L27" i="4"/>
  <c r="I27" i="4"/>
  <c r="G27" i="4"/>
  <c r="D27" i="4"/>
  <c r="L106" i="4"/>
  <c r="I106" i="4"/>
  <c r="G106" i="4"/>
  <c r="D106" i="4"/>
  <c r="L183" i="4"/>
  <c r="I183" i="4"/>
  <c r="G183" i="4"/>
  <c r="D183" i="4"/>
  <c r="L153" i="4"/>
  <c r="I153" i="4"/>
  <c r="G153" i="4"/>
  <c r="D153" i="4"/>
  <c r="L139" i="4"/>
  <c r="I139" i="4"/>
  <c r="G139" i="4"/>
  <c r="D139" i="4"/>
  <c r="L105" i="4"/>
  <c r="I105" i="4"/>
  <c r="G105" i="4"/>
  <c r="D105" i="4"/>
  <c r="L56" i="4"/>
  <c r="I56" i="4"/>
  <c r="G56" i="4"/>
  <c r="D56" i="4"/>
  <c r="L26" i="4"/>
  <c r="I26" i="4"/>
  <c r="G26" i="4"/>
  <c r="D26" i="4"/>
  <c r="L104" i="4"/>
  <c r="I104" i="4"/>
  <c r="G104" i="4"/>
  <c r="D104" i="4"/>
  <c r="L182" i="4"/>
  <c r="I182" i="4"/>
  <c r="G182" i="4"/>
  <c r="D182" i="4"/>
  <c r="L152" i="4"/>
  <c r="I152" i="4"/>
  <c r="G152" i="4"/>
  <c r="D152" i="4"/>
  <c r="L138" i="4"/>
  <c r="I138" i="4"/>
  <c r="G138" i="4"/>
  <c r="D138" i="4"/>
  <c r="L103" i="4"/>
  <c r="I103" i="4"/>
  <c r="G103" i="4"/>
  <c r="D103" i="4"/>
  <c r="L55" i="4"/>
  <c r="I55" i="4"/>
  <c r="G55" i="4"/>
  <c r="D55" i="4"/>
  <c r="L25" i="4"/>
  <c r="I25" i="4"/>
  <c r="G25" i="4"/>
  <c r="D25" i="4"/>
  <c r="L102" i="4"/>
  <c r="I102" i="4"/>
  <c r="G102" i="4"/>
  <c r="D102" i="4"/>
  <c r="L181" i="4"/>
  <c r="I181" i="4"/>
  <c r="G181" i="4"/>
  <c r="D181" i="4"/>
  <c r="L137" i="4"/>
  <c r="I137" i="4"/>
  <c r="G137" i="4"/>
  <c r="D137" i="4"/>
  <c r="L101" i="4"/>
  <c r="I101" i="4"/>
  <c r="G101" i="4"/>
  <c r="D101" i="4"/>
  <c r="L54" i="4"/>
  <c r="I54" i="4"/>
  <c r="G54" i="4"/>
  <c r="D54" i="4"/>
  <c r="L24" i="4"/>
  <c r="I24" i="4"/>
  <c r="G24" i="4"/>
  <c r="D24" i="4"/>
  <c r="L100" i="4"/>
  <c r="I100" i="4"/>
  <c r="G100" i="4"/>
  <c r="D100" i="4"/>
  <c r="L180" i="4"/>
  <c r="I180" i="4"/>
  <c r="G180" i="4"/>
  <c r="D180" i="4"/>
  <c r="L151" i="4"/>
  <c r="I151" i="4"/>
  <c r="G151" i="4"/>
  <c r="D151" i="4"/>
  <c r="L136" i="4"/>
  <c r="I136" i="4"/>
  <c r="G136" i="4"/>
  <c r="D136" i="4"/>
  <c r="L99" i="4"/>
  <c r="I99" i="4"/>
  <c r="G99" i="4"/>
  <c r="D99" i="4"/>
  <c r="L53" i="4"/>
  <c r="I53" i="4"/>
  <c r="G53" i="4"/>
  <c r="D53" i="4"/>
  <c r="L23" i="4"/>
  <c r="I23" i="4"/>
  <c r="G23" i="4"/>
  <c r="D23" i="4"/>
  <c r="L98" i="4"/>
  <c r="I98" i="4"/>
  <c r="G98" i="4"/>
  <c r="D98" i="4"/>
  <c r="L179" i="4"/>
  <c r="I179" i="4"/>
  <c r="G179" i="4"/>
  <c r="D179" i="4"/>
  <c r="L135" i="4"/>
  <c r="I135" i="4"/>
  <c r="G135" i="4"/>
  <c r="D135" i="4"/>
  <c r="L97" i="4"/>
  <c r="I97" i="4"/>
  <c r="G97" i="4"/>
  <c r="D97" i="4"/>
  <c r="L52" i="4"/>
  <c r="I52" i="4"/>
  <c r="G52" i="4"/>
  <c r="D52" i="4"/>
  <c r="L22" i="4"/>
  <c r="I22" i="4"/>
  <c r="G22" i="4"/>
  <c r="D22" i="4"/>
  <c r="L178" i="4"/>
  <c r="I178" i="4"/>
  <c r="G178" i="4"/>
  <c r="D178" i="4"/>
  <c r="L150" i="4"/>
  <c r="I150" i="4"/>
  <c r="G150" i="4"/>
  <c r="D150" i="4"/>
  <c r="L134" i="4"/>
  <c r="I134" i="4"/>
  <c r="G134" i="4"/>
  <c r="D134" i="4"/>
  <c r="L133" i="4"/>
  <c r="I133" i="4"/>
  <c r="G133" i="4"/>
  <c r="D133" i="4"/>
  <c r="L132" i="4"/>
  <c r="I132" i="4"/>
  <c r="G132" i="4"/>
  <c r="D132" i="4"/>
  <c r="L96" i="4"/>
  <c r="I96" i="4"/>
  <c r="G96" i="4"/>
  <c r="D96" i="4"/>
  <c r="L126" i="4"/>
  <c r="I126" i="4"/>
  <c r="G126" i="4"/>
  <c r="L125" i="4"/>
  <c r="I125" i="4"/>
  <c r="G125" i="4"/>
  <c r="L124" i="4"/>
  <c r="I124" i="4"/>
  <c r="G124" i="4"/>
  <c r="L123" i="4"/>
  <c r="I123" i="4"/>
  <c r="G123" i="4"/>
  <c r="L122" i="4"/>
  <c r="I122" i="4"/>
  <c r="G122" i="4"/>
  <c r="L121" i="4"/>
  <c r="I121" i="4"/>
  <c r="G121" i="4"/>
  <c r="L120" i="4"/>
  <c r="I120" i="4"/>
  <c r="G120" i="4"/>
  <c r="L119" i="4"/>
  <c r="I119" i="4"/>
  <c r="G119" i="4"/>
  <c r="L118" i="4"/>
  <c r="I118" i="4"/>
  <c r="G118" i="4"/>
  <c r="L117" i="4"/>
  <c r="I117" i="4"/>
  <c r="G117" i="4"/>
  <c r="L116" i="4"/>
  <c r="I116" i="4"/>
  <c r="G116" i="4"/>
  <c r="L115" i="4"/>
  <c r="I115" i="4"/>
  <c r="G115" i="4"/>
  <c r="L114" i="4"/>
  <c r="I114" i="4"/>
  <c r="G114" i="4"/>
  <c r="L95" i="4"/>
  <c r="I95" i="4"/>
  <c r="G95" i="4"/>
  <c r="D95" i="4"/>
  <c r="L177" i="4"/>
  <c r="I177" i="4"/>
  <c r="G177" i="4"/>
  <c r="D177" i="4"/>
  <c r="L94" i="4"/>
  <c r="I94" i="4"/>
  <c r="G94" i="4"/>
  <c r="D94" i="4"/>
  <c r="L51" i="4"/>
  <c r="I51" i="4"/>
  <c r="G51" i="4"/>
  <c r="D51" i="4"/>
  <c r="L21" i="4"/>
  <c r="I21" i="4"/>
  <c r="G21" i="4"/>
  <c r="D21" i="4"/>
  <c r="L176" i="4"/>
  <c r="I176" i="4"/>
  <c r="G176" i="4"/>
  <c r="D176" i="4"/>
  <c r="L93" i="4"/>
  <c r="I93" i="4"/>
  <c r="G93" i="4"/>
  <c r="D93" i="4"/>
  <c r="L50" i="4"/>
  <c r="I50" i="4"/>
  <c r="G50" i="4"/>
  <c r="D50" i="4"/>
  <c r="L20" i="4"/>
  <c r="I20" i="4"/>
  <c r="G20" i="4"/>
  <c r="D20" i="4"/>
  <c r="L92" i="4"/>
  <c r="I92" i="4"/>
  <c r="G92" i="4"/>
  <c r="D92" i="4"/>
  <c r="L175" i="4"/>
  <c r="I175" i="4"/>
  <c r="G175" i="4"/>
  <c r="D175" i="4"/>
  <c r="L91" i="4"/>
  <c r="I91" i="4"/>
  <c r="G91" i="4"/>
  <c r="D91" i="4"/>
  <c r="L49" i="4"/>
  <c r="I49" i="4"/>
  <c r="G49" i="4"/>
  <c r="D49" i="4"/>
  <c r="L19" i="4"/>
  <c r="I19" i="4"/>
  <c r="G19" i="4"/>
  <c r="D19" i="4"/>
  <c r="L174" i="4"/>
  <c r="I174" i="4"/>
  <c r="G174" i="4"/>
  <c r="D174" i="4"/>
  <c r="L149" i="4"/>
  <c r="I149" i="4"/>
  <c r="G149" i="4"/>
  <c r="D149" i="4"/>
  <c r="L90" i="4"/>
  <c r="I90" i="4"/>
  <c r="G90" i="4"/>
  <c r="D90" i="4"/>
  <c r="L48" i="4"/>
  <c r="I48" i="4"/>
  <c r="G48" i="4"/>
  <c r="D48" i="4"/>
  <c r="L18" i="4"/>
  <c r="I18" i="4"/>
  <c r="G18" i="4"/>
  <c r="D18" i="4"/>
  <c r="L89" i="4"/>
  <c r="I89" i="4"/>
  <c r="G89" i="4"/>
  <c r="D89" i="4"/>
  <c r="L173" i="4"/>
  <c r="I173" i="4"/>
  <c r="G173" i="4"/>
  <c r="D173" i="4"/>
  <c r="L148" i="4"/>
  <c r="I148" i="4"/>
  <c r="G148" i="4"/>
  <c r="D148" i="4"/>
  <c r="L131" i="4"/>
  <c r="I131" i="4"/>
  <c r="G131" i="4"/>
  <c r="D131" i="4"/>
  <c r="L88" i="4"/>
  <c r="I88" i="4"/>
  <c r="G88" i="4"/>
  <c r="D88" i="4"/>
  <c r="L47" i="4"/>
  <c r="I47" i="4"/>
  <c r="G47" i="4"/>
  <c r="D47" i="4"/>
  <c r="L17" i="4"/>
  <c r="I17" i="4"/>
  <c r="G17" i="4"/>
  <c r="D17" i="4"/>
  <c r="L87" i="4"/>
  <c r="I87" i="4"/>
  <c r="G87" i="4"/>
  <c r="D87" i="4"/>
  <c r="L172" i="4"/>
  <c r="I172" i="4"/>
  <c r="G172" i="4"/>
  <c r="D172" i="4"/>
  <c r="L130" i="4"/>
  <c r="I130" i="4"/>
  <c r="G130" i="4"/>
  <c r="D130" i="4"/>
  <c r="L86" i="4"/>
  <c r="I86" i="4"/>
  <c r="G86" i="4"/>
  <c r="D86" i="4"/>
  <c r="L46" i="4"/>
  <c r="I46" i="4"/>
  <c r="G46" i="4"/>
  <c r="D46" i="4"/>
  <c r="L16" i="4"/>
  <c r="I16" i="4"/>
  <c r="G16" i="4"/>
  <c r="D16" i="4"/>
  <c r="L85" i="4"/>
  <c r="I85" i="4"/>
  <c r="G85" i="4"/>
  <c r="D85" i="4"/>
  <c r="L171" i="4"/>
  <c r="I171" i="4"/>
  <c r="G171" i="4"/>
  <c r="D171" i="4"/>
  <c r="L84" i="4"/>
  <c r="I84" i="4"/>
  <c r="G84" i="4"/>
  <c r="D84" i="4"/>
  <c r="L45" i="4"/>
  <c r="I45" i="4"/>
  <c r="G45" i="4"/>
  <c r="D45" i="4"/>
  <c r="L15" i="4"/>
  <c r="I15" i="4"/>
  <c r="G15" i="4"/>
  <c r="D15" i="4"/>
  <c r="L83" i="4"/>
  <c r="I83" i="4"/>
  <c r="G83" i="4"/>
  <c r="D83" i="4"/>
  <c r="L170" i="4"/>
  <c r="I170" i="4"/>
  <c r="G170" i="4"/>
  <c r="D170" i="4"/>
  <c r="L82" i="4"/>
  <c r="I82" i="4"/>
  <c r="G82" i="4"/>
  <c r="D82" i="4"/>
  <c r="L44" i="4"/>
  <c r="I44" i="4"/>
  <c r="G44" i="4"/>
  <c r="D44" i="4"/>
  <c r="L14" i="4"/>
  <c r="I14" i="4"/>
  <c r="G14" i="4"/>
  <c r="D14" i="4"/>
  <c r="L169" i="4"/>
  <c r="I169" i="4"/>
  <c r="G169" i="4"/>
  <c r="D169" i="4"/>
  <c r="L147" i="4"/>
  <c r="I147" i="4"/>
  <c r="G147" i="4"/>
  <c r="D147" i="4"/>
  <c r="L81" i="4"/>
  <c r="I81" i="4"/>
  <c r="G81" i="4"/>
  <c r="D81" i="4"/>
  <c r="L43" i="4"/>
  <c r="I43" i="4"/>
  <c r="G43" i="4"/>
  <c r="D43" i="4"/>
  <c r="L13" i="4"/>
  <c r="I13" i="4"/>
  <c r="G13" i="4"/>
  <c r="D13" i="4"/>
  <c r="L80" i="4"/>
  <c r="I80" i="4"/>
  <c r="G80" i="4"/>
  <c r="D80" i="4"/>
  <c r="L168" i="4"/>
  <c r="I168" i="4"/>
  <c r="G168" i="4"/>
  <c r="D168" i="4"/>
  <c r="L79" i="4"/>
  <c r="I79" i="4"/>
  <c r="G79" i="4"/>
  <c r="D79" i="4"/>
  <c r="L42" i="4"/>
  <c r="I42" i="4"/>
  <c r="G42" i="4"/>
  <c r="D42" i="4"/>
  <c r="L12" i="4"/>
  <c r="I12" i="4"/>
  <c r="G12" i="4"/>
  <c r="D12" i="4"/>
  <c r="L167" i="4"/>
  <c r="I167" i="4"/>
  <c r="G167" i="4"/>
  <c r="D167" i="4"/>
  <c r="L41" i="4"/>
  <c r="I41" i="4"/>
  <c r="G41" i="4"/>
  <c r="D41" i="4"/>
  <c r="L11" i="4"/>
  <c r="I11" i="4"/>
  <c r="G11" i="4"/>
  <c r="D11" i="4"/>
  <c r="L78" i="4"/>
  <c r="I78" i="4"/>
  <c r="G78" i="4"/>
  <c r="D78" i="4"/>
  <c r="L166" i="4"/>
  <c r="I166" i="4"/>
  <c r="G166" i="4"/>
  <c r="D166" i="4"/>
  <c r="L77" i="4"/>
  <c r="I77" i="4"/>
  <c r="G77" i="4"/>
  <c r="D77" i="4"/>
  <c r="L40" i="4"/>
  <c r="I40" i="4"/>
  <c r="G40" i="4"/>
  <c r="D40" i="4"/>
  <c r="L10" i="4"/>
  <c r="I10" i="4"/>
  <c r="G10" i="4"/>
  <c r="D10" i="4"/>
  <c r="L76" i="4"/>
  <c r="I76" i="4"/>
  <c r="G76" i="4"/>
  <c r="D76" i="4"/>
  <c r="L165" i="4"/>
  <c r="I165" i="4"/>
  <c r="G165" i="4"/>
  <c r="D165" i="4"/>
  <c r="L75" i="4"/>
  <c r="I75" i="4"/>
  <c r="G75" i="4"/>
  <c r="D75" i="4"/>
  <c r="L39" i="4"/>
  <c r="I39" i="4"/>
  <c r="G39" i="4"/>
  <c r="D39" i="4"/>
  <c r="L9" i="4"/>
  <c r="I9" i="4"/>
  <c r="G9" i="4"/>
  <c r="D9" i="4"/>
  <c r="L164" i="4"/>
  <c r="I164" i="4"/>
  <c r="G164" i="4"/>
  <c r="D164" i="4"/>
  <c r="L129" i="4"/>
  <c r="I129" i="4"/>
  <c r="G129" i="4"/>
  <c r="D129" i="4"/>
  <c r="L74" i="4"/>
  <c r="I74" i="4"/>
  <c r="G74" i="4"/>
  <c r="D74" i="4"/>
  <c r="L38" i="4"/>
  <c r="I38" i="4"/>
  <c r="G38" i="4"/>
  <c r="D38" i="4"/>
  <c r="L8" i="4"/>
  <c r="I8" i="4"/>
  <c r="G8" i="4"/>
  <c r="D8" i="4"/>
  <c r="L73" i="4"/>
  <c r="I73" i="4"/>
  <c r="G73" i="4"/>
  <c r="D73" i="4"/>
  <c r="L163" i="4"/>
  <c r="I163" i="4"/>
  <c r="G163" i="4"/>
  <c r="D163" i="4"/>
  <c r="L146" i="4"/>
  <c r="I146" i="4"/>
  <c r="G146" i="4"/>
  <c r="D146" i="4"/>
  <c r="L72" i="4"/>
  <c r="I72" i="4"/>
  <c r="G72" i="4"/>
  <c r="D72" i="4"/>
  <c r="L37" i="4"/>
  <c r="I37" i="4"/>
  <c r="G37" i="4"/>
  <c r="D37" i="4"/>
  <c r="L7" i="4"/>
  <c r="I7" i="4"/>
  <c r="G7" i="4"/>
  <c r="D7" i="4"/>
  <c r="L71" i="4"/>
  <c r="I71" i="4"/>
  <c r="G71" i="4"/>
  <c r="D71" i="4"/>
  <c r="L162" i="4"/>
  <c r="I162" i="4"/>
  <c r="G162" i="4"/>
  <c r="D162" i="4"/>
  <c r="L70" i="4"/>
  <c r="I70" i="4"/>
  <c r="G70" i="4"/>
  <c r="D70" i="4"/>
  <c r="L36" i="4"/>
  <c r="I36" i="4"/>
  <c r="G36" i="4"/>
  <c r="D36" i="4"/>
  <c r="L6" i="4"/>
  <c r="I6" i="4"/>
  <c r="G6" i="4"/>
  <c r="D6" i="4"/>
  <c r="L161" i="4"/>
  <c r="I161" i="4"/>
  <c r="G161" i="4"/>
  <c r="D161" i="4"/>
  <c r="L69" i="4"/>
  <c r="I69" i="4"/>
  <c r="G69" i="4"/>
  <c r="D69" i="4"/>
  <c r="L35" i="4"/>
  <c r="I35" i="4"/>
  <c r="G35" i="4"/>
  <c r="D35" i="4"/>
  <c r="L5" i="4"/>
  <c r="I5" i="4"/>
  <c r="G5" i="4"/>
  <c r="D5" i="4"/>
  <c r="L68" i="4"/>
  <c r="I68" i="4"/>
  <c r="G68" i="4"/>
  <c r="D68" i="4"/>
  <c r="L160" i="4"/>
  <c r="I160" i="4"/>
  <c r="G160" i="4"/>
  <c r="D160" i="4"/>
  <c r="L67" i="4"/>
  <c r="I67" i="4"/>
  <c r="G67" i="4"/>
  <c r="D67" i="4"/>
  <c r="L34" i="4"/>
  <c r="I34" i="4"/>
  <c r="G34" i="4"/>
  <c r="D34" i="4"/>
  <c r="L4" i="4"/>
  <c r="I4" i="4"/>
  <c r="G4" i="4"/>
  <c r="D4" i="4"/>
  <c r="L66" i="4"/>
  <c r="I66" i="4"/>
  <c r="G66" i="4"/>
  <c r="D66" i="4"/>
  <c r="L159" i="4"/>
  <c r="I159" i="4"/>
  <c r="G159" i="4"/>
  <c r="D159" i="4"/>
  <c r="L65" i="4"/>
  <c r="I65" i="4"/>
  <c r="G65" i="4"/>
  <c r="D65" i="4"/>
  <c r="L33" i="4"/>
  <c r="I33" i="4"/>
  <c r="G33" i="4"/>
  <c r="D33" i="4"/>
  <c r="L3" i="4"/>
  <c r="I3" i="4"/>
  <c r="G3" i="4"/>
  <c r="D3" i="4"/>
  <c r="L158" i="4"/>
  <c r="I158" i="4"/>
  <c r="G158" i="4"/>
  <c r="D158" i="4"/>
  <c r="L157" i="4"/>
  <c r="I157" i="4"/>
  <c r="G157" i="4"/>
  <c r="D157" i="4"/>
  <c r="L128" i="4"/>
  <c r="I128" i="4"/>
  <c r="G128" i="4"/>
  <c r="D128" i="4"/>
  <c r="L64" i="4"/>
  <c r="I64" i="4"/>
  <c r="G64" i="4"/>
  <c r="D64" i="4"/>
  <c r="L63" i="4"/>
  <c r="I63" i="4"/>
  <c r="G63" i="4"/>
  <c r="D63" i="4"/>
  <c r="L156" i="4"/>
  <c r="I156" i="4"/>
  <c r="G156" i="4"/>
  <c r="D156" i="4"/>
  <c r="L62" i="4"/>
  <c r="I62" i="4"/>
  <c r="G62" i="4"/>
  <c r="D62" i="4"/>
  <c r="L32" i="4"/>
  <c r="I32" i="4"/>
  <c r="G32" i="4"/>
  <c r="D32" i="4"/>
  <c r="L2" i="4"/>
  <c r="I2" i="4"/>
  <c r="G2" i="4"/>
  <c r="D2" i="4"/>
  <c r="M191" i="4" l="1"/>
  <c r="P191" i="4"/>
  <c r="O191" i="4"/>
  <c r="N191" i="4"/>
  <c r="N211" i="1"/>
  <c r="O211" i="1"/>
  <c r="P211" i="1"/>
  <c r="M211" i="1"/>
  <c r="N205" i="1"/>
  <c r="O205" i="1"/>
  <c r="P205" i="1"/>
  <c r="M205" i="1"/>
  <c r="N198" i="1"/>
  <c r="O198" i="1"/>
  <c r="P198" i="1"/>
  <c r="M198" i="1"/>
  <c r="N190" i="1"/>
  <c r="O190" i="1"/>
  <c r="P190" i="1"/>
  <c r="M190" i="1"/>
  <c r="N182" i="1"/>
  <c r="O182" i="1"/>
  <c r="P182" i="1"/>
  <c r="M182" i="1"/>
  <c r="N174" i="1"/>
  <c r="O174" i="1"/>
  <c r="P174" i="1"/>
  <c r="M174" i="1"/>
  <c r="N166" i="1"/>
  <c r="O166" i="1"/>
  <c r="P166" i="1"/>
  <c r="M166" i="1"/>
  <c r="N159" i="1"/>
  <c r="O159" i="1"/>
  <c r="P159" i="1"/>
  <c r="M159" i="1"/>
  <c r="N151" i="1"/>
  <c r="O151" i="1"/>
  <c r="P151" i="1"/>
  <c r="M151" i="1"/>
  <c r="N144" i="1"/>
  <c r="O144" i="1"/>
  <c r="P144" i="1"/>
  <c r="M144" i="1"/>
  <c r="N130" i="1"/>
  <c r="O130" i="1"/>
  <c r="P130" i="1"/>
  <c r="M130" i="1"/>
  <c r="N120" i="1"/>
  <c r="O120" i="1"/>
  <c r="P120" i="1"/>
  <c r="M120" i="1"/>
  <c r="N114" i="1"/>
  <c r="O114" i="1"/>
  <c r="P114" i="1"/>
  <c r="M114" i="1"/>
  <c r="N108" i="1"/>
  <c r="O108" i="1"/>
  <c r="P108" i="1"/>
  <c r="M108" i="1"/>
  <c r="N100" i="1"/>
  <c r="O100" i="1"/>
  <c r="P100" i="1"/>
  <c r="M100" i="1"/>
  <c r="N93" i="1"/>
  <c r="O93" i="1"/>
  <c r="P93" i="1"/>
  <c r="M93" i="1"/>
  <c r="N87" i="1"/>
  <c r="O87" i="1"/>
  <c r="P87" i="1"/>
  <c r="M87" i="1"/>
  <c r="N81" i="1"/>
  <c r="O81" i="1"/>
  <c r="P81" i="1"/>
  <c r="M81" i="1"/>
  <c r="N75" i="1"/>
  <c r="O75" i="1"/>
  <c r="P75" i="1"/>
  <c r="M75" i="1"/>
  <c r="N69" i="1"/>
  <c r="O69" i="1"/>
  <c r="P69" i="1"/>
  <c r="M69" i="1"/>
  <c r="N65" i="1"/>
  <c r="O65" i="1"/>
  <c r="P65" i="1"/>
  <c r="M65" i="1"/>
  <c r="N59" i="1"/>
  <c r="O59" i="1"/>
  <c r="P59" i="1"/>
  <c r="M59" i="1"/>
  <c r="N53" i="1"/>
  <c r="O53" i="1"/>
  <c r="P53" i="1"/>
  <c r="M53" i="1"/>
  <c r="N47" i="1"/>
  <c r="O47" i="1"/>
  <c r="P47" i="1"/>
  <c r="M47" i="1"/>
  <c r="N40" i="1"/>
  <c r="O40" i="1"/>
  <c r="P40" i="1"/>
  <c r="M40" i="1"/>
  <c r="N34" i="1"/>
  <c r="O34" i="1"/>
  <c r="P34" i="1"/>
  <c r="M34" i="1"/>
  <c r="N29" i="1"/>
  <c r="O29" i="1"/>
  <c r="P29" i="1"/>
  <c r="M29" i="1"/>
  <c r="N23" i="1"/>
  <c r="O23" i="1"/>
  <c r="P23" i="1"/>
  <c r="M23" i="1"/>
  <c r="N17" i="1"/>
  <c r="O17" i="1"/>
  <c r="P17" i="1"/>
  <c r="M17" i="1"/>
  <c r="M17" i="3"/>
  <c r="M16" i="3"/>
  <c r="M15" i="3"/>
  <c r="M14" i="3"/>
  <c r="M13" i="3"/>
  <c r="M12" i="3"/>
  <c r="L12" i="3"/>
  <c r="K12" i="3"/>
  <c r="M11" i="3"/>
  <c r="M10" i="3"/>
  <c r="M9" i="3"/>
  <c r="M7" i="3"/>
  <c r="M6" i="3"/>
  <c r="M5" i="3"/>
  <c r="L4" i="3"/>
  <c r="L3" i="3" s="1"/>
  <c r="M3" i="3" s="1"/>
  <c r="K4" i="3"/>
  <c r="K3" i="3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N15" i="2"/>
  <c r="M15" i="2"/>
  <c r="L15" i="2"/>
  <c r="K15" i="2"/>
  <c r="O14" i="2"/>
  <c r="O13" i="2"/>
  <c r="O12" i="2"/>
  <c r="O11" i="2"/>
  <c r="O10" i="2"/>
  <c r="O9" i="2"/>
  <c r="O8" i="2"/>
  <c r="O7" i="2"/>
  <c r="O6" i="2"/>
  <c r="O5" i="2"/>
  <c r="N4" i="2"/>
  <c r="N3" i="2" s="1"/>
  <c r="M4" i="2"/>
  <c r="M3" i="2" s="1"/>
  <c r="O3" i="2" s="1"/>
  <c r="L4" i="2"/>
  <c r="L3" i="2" s="1"/>
  <c r="K4" i="2"/>
  <c r="K3" i="2"/>
  <c r="P213" i="1" l="1"/>
  <c r="O213" i="1"/>
  <c r="N213" i="1"/>
  <c r="M213" i="1"/>
  <c r="M4" i="3"/>
  <c r="O4" i="2"/>
  <c r="L3" i="1"/>
  <c r="L4" i="1"/>
  <c r="L5" i="1"/>
  <c r="L7" i="1"/>
  <c r="L8" i="1"/>
  <c r="L9" i="1"/>
  <c r="L10" i="1"/>
  <c r="L11" i="1"/>
  <c r="L12" i="1"/>
  <c r="L13" i="1"/>
  <c r="L14" i="1"/>
  <c r="L15" i="1"/>
  <c r="L16" i="1"/>
  <c r="L6" i="1"/>
  <c r="L18" i="1"/>
  <c r="L19" i="1"/>
  <c r="L20" i="1"/>
  <c r="L21" i="1"/>
  <c r="L22" i="1"/>
  <c r="L24" i="1"/>
  <c r="L25" i="1"/>
  <c r="L26" i="1"/>
  <c r="L27" i="1"/>
  <c r="L28" i="1"/>
  <c r="L30" i="1"/>
  <c r="L31" i="1"/>
  <c r="L32" i="1"/>
  <c r="L33" i="1"/>
  <c r="L35" i="1"/>
  <c r="L36" i="1"/>
  <c r="L37" i="1"/>
  <c r="L38" i="1"/>
  <c r="L39" i="1"/>
  <c r="L145" i="1"/>
  <c r="L146" i="1"/>
  <c r="L147" i="1"/>
  <c r="L148" i="1"/>
  <c r="L149" i="1"/>
  <c r="L150" i="1"/>
  <c r="L41" i="1"/>
  <c r="L42" i="1"/>
  <c r="L43" i="1"/>
  <c r="L44" i="1"/>
  <c r="L45" i="1"/>
  <c r="L46" i="1"/>
  <c r="L48" i="1"/>
  <c r="L49" i="1"/>
  <c r="L50" i="1"/>
  <c r="L51" i="1"/>
  <c r="L52" i="1"/>
  <c r="L54" i="1"/>
  <c r="L55" i="1"/>
  <c r="L56" i="1"/>
  <c r="L57" i="1"/>
  <c r="L58" i="1"/>
  <c r="L152" i="1"/>
  <c r="L153" i="1"/>
  <c r="L154" i="1"/>
  <c r="L155" i="1"/>
  <c r="L156" i="1"/>
  <c r="L157" i="1"/>
  <c r="L158" i="1"/>
  <c r="L60" i="1"/>
  <c r="L61" i="1"/>
  <c r="L62" i="1"/>
  <c r="L63" i="1"/>
  <c r="L64" i="1"/>
  <c r="L66" i="1"/>
  <c r="L67" i="1"/>
  <c r="L68" i="1"/>
  <c r="L70" i="1"/>
  <c r="L71" i="1"/>
  <c r="L72" i="1"/>
  <c r="L73" i="1"/>
  <c r="L74" i="1"/>
  <c r="L76" i="1"/>
  <c r="L77" i="1"/>
  <c r="L78" i="1"/>
  <c r="L79" i="1"/>
  <c r="L80" i="1"/>
  <c r="L160" i="1"/>
  <c r="L161" i="1"/>
  <c r="L162" i="1"/>
  <c r="L163" i="1"/>
  <c r="L164" i="1"/>
  <c r="L165" i="1"/>
  <c r="L167" i="1"/>
  <c r="L168" i="1"/>
  <c r="L169" i="1"/>
  <c r="L170" i="1"/>
  <c r="L171" i="1"/>
  <c r="L172" i="1"/>
  <c r="L173" i="1"/>
  <c r="L175" i="1"/>
  <c r="L176" i="1"/>
  <c r="L177" i="1"/>
  <c r="L178" i="1"/>
  <c r="L179" i="1"/>
  <c r="L180" i="1"/>
  <c r="L181" i="1"/>
  <c r="L183" i="1"/>
  <c r="L184" i="1"/>
  <c r="L185" i="1"/>
  <c r="L186" i="1"/>
  <c r="L187" i="1"/>
  <c r="L188" i="1"/>
  <c r="L189" i="1"/>
  <c r="L82" i="1"/>
  <c r="L83" i="1"/>
  <c r="L84" i="1"/>
  <c r="L85" i="1"/>
  <c r="L86" i="1"/>
  <c r="L88" i="1"/>
  <c r="L89" i="1"/>
  <c r="L90" i="1"/>
  <c r="L91" i="1"/>
  <c r="L92" i="1"/>
  <c r="L191" i="1"/>
  <c r="L192" i="1"/>
  <c r="L193" i="1"/>
  <c r="L194" i="1"/>
  <c r="L195" i="1"/>
  <c r="L196" i="1"/>
  <c r="L197" i="1"/>
  <c r="L199" i="1"/>
  <c r="L200" i="1"/>
  <c r="L201" i="1"/>
  <c r="L202" i="1"/>
  <c r="L203" i="1"/>
  <c r="L204" i="1"/>
  <c r="L94" i="1"/>
  <c r="L95" i="1"/>
  <c r="L96" i="1"/>
  <c r="L97" i="1"/>
  <c r="L98" i="1"/>
  <c r="L99" i="1"/>
  <c r="L101" i="1"/>
  <c r="L102" i="1"/>
  <c r="L103" i="1"/>
  <c r="L104" i="1"/>
  <c r="L105" i="1"/>
  <c r="L106" i="1"/>
  <c r="L107" i="1"/>
  <c r="L206" i="1"/>
  <c r="L207" i="1"/>
  <c r="L208" i="1"/>
  <c r="L209" i="1"/>
  <c r="L210" i="1"/>
  <c r="L109" i="1"/>
  <c r="L110" i="1"/>
  <c r="L111" i="1"/>
  <c r="L112" i="1"/>
  <c r="L113" i="1"/>
  <c r="L115" i="1"/>
  <c r="L116" i="1"/>
  <c r="L117" i="1"/>
  <c r="L118" i="1"/>
  <c r="L119" i="1"/>
  <c r="L121" i="1"/>
  <c r="L122" i="1"/>
  <c r="L123" i="1"/>
  <c r="L124" i="1"/>
  <c r="L125" i="1"/>
  <c r="L126" i="1"/>
  <c r="L127" i="1"/>
  <c r="L128" i="1"/>
  <c r="L129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2" i="1"/>
  <c r="I4" i="1"/>
  <c r="I5" i="1"/>
  <c r="I7" i="1"/>
  <c r="I8" i="1"/>
  <c r="I9" i="1"/>
  <c r="I10" i="1"/>
  <c r="I11" i="1"/>
  <c r="I12" i="1"/>
  <c r="I13" i="1"/>
  <c r="I14" i="1"/>
  <c r="I15" i="1"/>
  <c r="I16" i="1"/>
  <c r="I6" i="1"/>
  <c r="I18" i="1"/>
  <c r="I19" i="1"/>
  <c r="I20" i="1"/>
  <c r="I21" i="1"/>
  <c r="I22" i="1"/>
  <c r="I24" i="1"/>
  <c r="I25" i="1"/>
  <c r="I26" i="1"/>
  <c r="I27" i="1"/>
  <c r="I28" i="1"/>
  <c r="I30" i="1"/>
  <c r="I31" i="1"/>
  <c r="I32" i="1"/>
  <c r="I33" i="1"/>
  <c r="I35" i="1"/>
  <c r="I36" i="1"/>
  <c r="I37" i="1"/>
  <c r="I38" i="1"/>
  <c r="I39" i="1"/>
  <c r="I145" i="1"/>
  <c r="I146" i="1"/>
  <c r="I147" i="1"/>
  <c r="I148" i="1"/>
  <c r="I149" i="1"/>
  <c r="I150" i="1"/>
  <c r="I41" i="1"/>
  <c r="I42" i="1"/>
  <c r="I43" i="1"/>
  <c r="I44" i="1"/>
  <c r="I45" i="1"/>
  <c r="I46" i="1"/>
  <c r="I48" i="1"/>
  <c r="I49" i="1"/>
  <c r="I50" i="1"/>
  <c r="I51" i="1"/>
  <c r="I52" i="1"/>
  <c r="I54" i="1"/>
  <c r="I55" i="1"/>
  <c r="I56" i="1"/>
  <c r="I57" i="1"/>
  <c r="I58" i="1"/>
  <c r="I152" i="1"/>
  <c r="I153" i="1"/>
  <c r="I154" i="1"/>
  <c r="I155" i="1"/>
  <c r="I156" i="1"/>
  <c r="I157" i="1"/>
  <c r="I158" i="1"/>
  <c r="I60" i="1"/>
  <c r="I61" i="1"/>
  <c r="I62" i="1"/>
  <c r="I63" i="1"/>
  <c r="I64" i="1"/>
  <c r="I66" i="1"/>
  <c r="I67" i="1"/>
  <c r="I68" i="1"/>
  <c r="I70" i="1"/>
  <c r="I71" i="1"/>
  <c r="I72" i="1"/>
  <c r="I73" i="1"/>
  <c r="I74" i="1"/>
  <c r="I76" i="1"/>
  <c r="I77" i="1"/>
  <c r="I78" i="1"/>
  <c r="I79" i="1"/>
  <c r="I80" i="1"/>
  <c r="I160" i="1"/>
  <c r="I161" i="1"/>
  <c r="I162" i="1"/>
  <c r="I163" i="1"/>
  <c r="I164" i="1"/>
  <c r="I165" i="1"/>
  <c r="I167" i="1"/>
  <c r="I168" i="1"/>
  <c r="I169" i="1"/>
  <c r="I170" i="1"/>
  <c r="I171" i="1"/>
  <c r="I172" i="1"/>
  <c r="I173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82" i="1"/>
  <c r="I83" i="1"/>
  <c r="I84" i="1"/>
  <c r="I85" i="1"/>
  <c r="I86" i="1"/>
  <c r="I88" i="1"/>
  <c r="I89" i="1"/>
  <c r="I90" i="1"/>
  <c r="I91" i="1"/>
  <c r="I92" i="1"/>
  <c r="I191" i="1"/>
  <c r="I192" i="1"/>
  <c r="I193" i="1"/>
  <c r="I194" i="1"/>
  <c r="I195" i="1"/>
  <c r="I196" i="1"/>
  <c r="I197" i="1"/>
  <c r="I199" i="1"/>
  <c r="I200" i="1"/>
  <c r="I201" i="1"/>
  <c r="I202" i="1"/>
  <c r="I203" i="1"/>
  <c r="I204" i="1"/>
  <c r="I94" i="1"/>
  <c r="I95" i="1"/>
  <c r="I96" i="1"/>
  <c r="I97" i="1"/>
  <c r="I98" i="1"/>
  <c r="I99" i="1"/>
  <c r="I101" i="1"/>
  <c r="I102" i="1"/>
  <c r="I103" i="1"/>
  <c r="I104" i="1"/>
  <c r="I105" i="1"/>
  <c r="I106" i="1"/>
  <c r="I107" i="1"/>
  <c r="I206" i="1"/>
  <c r="I207" i="1"/>
  <c r="I208" i="1"/>
  <c r="I209" i="1"/>
  <c r="I210" i="1"/>
  <c r="I109" i="1"/>
  <c r="I110" i="1"/>
  <c r="I111" i="1"/>
  <c r="I112" i="1"/>
  <c r="I113" i="1"/>
  <c r="I115" i="1"/>
  <c r="I116" i="1"/>
  <c r="I117" i="1"/>
  <c r="I118" i="1"/>
  <c r="I119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3" i="1"/>
  <c r="I2" i="1"/>
  <c r="G3" i="1"/>
  <c r="G4" i="1"/>
  <c r="G5" i="1"/>
  <c r="G7" i="1"/>
  <c r="G8" i="1"/>
  <c r="G9" i="1"/>
  <c r="G10" i="1"/>
  <c r="G11" i="1"/>
  <c r="G12" i="1"/>
  <c r="G13" i="1"/>
  <c r="G14" i="1"/>
  <c r="G15" i="1"/>
  <c r="G16" i="1"/>
  <c r="G6" i="1"/>
  <c r="G18" i="1"/>
  <c r="G19" i="1"/>
  <c r="G20" i="1"/>
  <c r="G21" i="1"/>
  <c r="G22" i="1"/>
  <c r="G24" i="1"/>
  <c r="G25" i="1"/>
  <c r="G26" i="1"/>
  <c r="G27" i="1"/>
  <c r="G28" i="1"/>
  <c r="G30" i="1"/>
  <c r="G31" i="1"/>
  <c r="G32" i="1"/>
  <c r="G33" i="1"/>
  <c r="G35" i="1"/>
  <c r="G36" i="1"/>
  <c r="G37" i="1"/>
  <c r="G38" i="1"/>
  <c r="G39" i="1"/>
  <c r="G145" i="1"/>
  <c r="G146" i="1"/>
  <c r="G147" i="1"/>
  <c r="G148" i="1"/>
  <c r="G149" i="1"/>
  <c r="G150" i="1"/>
  <c r="G41" i="1"/>
  <c r="G42" i="1"/>
  <c r="G43" i="1"/>
  <c r="G44" i="1"/>
  <c r="G45" i="1"/>
  <c r="G46" i="1"/>
  <c r="G48" i="1"/>
  <c r="G49" i="1"/>
  <c r="G50" i="1"/>
  <c r="G51" i="1"/>
  <c r="G52" i="1"/>
  <c r="G54" i="1"/>
  <c r="G55" i="1"/>
  <c r="G56" i="1"/>
  <c r="G57" i="1"/>
  <c r="G58" i="1"/>
  <c r="G152" i="1"/>
  <c r="G153" i="1"/>
  <c r="G154" i="1"/>
  <c r="G155" i="1"/>
  <c r="G156" i="1"/>
  <c r="G157" i="1"/>
  <c r="G158" i="1"/>
  <c r="G60" i="1"/>
  <c r="G61" i="1"/>
  <c r="G62" i="1"/>
  <c r="G63" i="1"/>
  <c r="G64" i="1"/>
  <c r="G66" i="1"/>
  <c r="G67" i="1"/>
  <c r="G68" i="1"/>
  <c r="G70" i="1"/>
  <c r="G71" i="1"/>
  <c r="G72" i="1"/>
  <c r="G73" i="1"/>
  <c r="G74" i="1"/>
  <c r="G76" i="1"/>
  <c r="G77" i="1"/>
  <c r="G78" i="1"/>
  <c r="G79" i="1"/>
  <c r="G80" i="1"/>
  <c r="G160" i="1"/>
  <c r="G161" i="1"/>
  <c r="G162" i="1"/>
  <c r="G163" i="1"/>
  <c r="G164" i="1"/>
  <c r="G165" i="1"/>
  <c r="G167" i="1"/>
  <c r="G168" i="1"/>
  <c r="G169" i="1"/>
  <c r="G170" i="1"/>
  <c r="G171" i="1"/>
  <c r="G172" i="1"/>
  <c r="G173" i="1"/>
  <c r="G175" i="1"/>
  <c r="G176" i="1"/>
  <c r="G177" i="1"/>
  <c r="G178" i="1"/>
  <c r="G179" i="1"/>
  <c r="G180" i="1"/>
  <c r="G181" i="1"/>
  <c r="G183" i="1"/>
  <c r="G184" i="1"/>
  <c r="G185" i="1"/>
  <c r="G186" i="1"/>
  <c r="G187" i="1"/>
  <c r="G188" i="1"/>
  <c r="G189" i="1"/>
  <c r="G82" i="1"/>
  <c r="G83" i="1"/>
  <c r="G84" i="1"/>
  <c r="G85" i="1"/>
  <c r="G86" i="1"/>
  <c r="G88" i="1"/>
  <c r="G89" i="1"/>
  <c r="G90" i="1"/>
  <c r="G91" i="1"/>
  <c r="G92" i="1"/>
  <c r="G191" i="1"/>
  <c r="G192" i="1"/>
  <c r="G193" i="1"/>
  <c r="G194" i="1"/>
  <c r="G195" i="1"/>
  <c r="G196" i="1"/>
  <c r="G197" i="1"/>
  <c r="G199" i="1"/>
  <c r="G200" i="1"/>
  <c r="G201" i="1"/>
  <c r="G202" i="1"/>
  <c r="G203" i="1"/>
  <c r="G204" i="1"/>
  <c r="G94" i="1"/>
  <c r="G95" i="1"/>
  <c r="G96" i="1"/>
  <c r="G97" i="1"/>
  <c r="G98" i="1"/>
  <c r="G99" i="1"/>
  <c r="G101" i="1"/>
  <c r="G102" i="1"/>
  <c r="G103" i="1"/>
  <c r="G104" i="1"/>
  <c r="G105" i="1"/>
  <c r="G106" i="1"/>
  <c r="G107" i="1"/>
  <c r="G206" i="1"/>
  <c r="G207" i="1"/>
  <c r="G208" i="1"/>
  <c r="G209" i="1"/>
  <c r="G210" i="1"/>
  <c r="G109" i="1"/>
  <c r="G110" i="1"/>
  <c r="G111" i="1"/>
  <c r="G112" i="1"/>
  <c r="G113" i="1"/>
  <c r="G115" i="1"/>
  <c r="G116" i="1"/>
  <c r="G117" i="1"/>
  <c r="G118" i="1"/>
  <c r="G119" i="1"/>
  <c r="G121" i="1"/>
  <c r="G122" i="1"/>
  <c r="G123" i="1"/>
  <c r="G124" i="1"/>
  <c r="G125" i="1"/>
  <c r="G126" i="1"/>
  <c r="G127" i="1"/>
  <c r="G128" i="1"/>
  <c r="G129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2" i="1"/>
  <c r="D3" i="1"/>
  <c r="D4" i="1"/>
  <c r="D5" i="1"/>
  <c r="D7" i="1"/>
  <c r="D8" i="1"/>
  <c r="D9" i="1"/>
  <c r="D10" i="1"/>
  <c r="D11" i="1"/>
  <c r="D12" i="1"/>
  <c r="D13" i="1"/>
  <c r="D14" i="1"/>
  <c r="D15" i="1"/>
  <c r="D16" i="1"/>
  <c r="D6" i="1"/>
  <c r="D18" i="1"/>
  <c r="D19" i="1"/>
  <c r="D20" i="1"/>
  <c r="D21" i="1"/>
  <c r="D22" i="1"/>
  <c r="D24" i="1"/>
  <c r="D25" i="1"/>
  <c r="D26" i="1"/>
  <c r="D27" i="1"/>
  <c r="D28" i="1"/>
  <c r="D30" i="1"/>
  <c r="D31" i="1"/>
  <c r="D32" i="1"/>
  <c r="D33" i="1"/>
  <c r="D35" i="1"/>
  <c r="D36" i="1"/>
  <c r="D37" i="1"/>
  <c r="D38" i="1"/>
  <c r="D39" i="1"/>
  <c r="D145" i="1"/>
  <c r="D146" i="1"/>
  <c r="D147" i="1"/>
  <c r="D148" i="1"/>
  <c r="D149" i="1"/>
  <c r="D150" i="1"/>
  <c r="D41" i="1"/>
  <c r="D42" i="1"/>
  <c r="D43" i="1"/>
  <c r="D44" i="1"/>
  <c r="D45" i="1"/>
  <c r="D46" i="1"/>
  <c r="D48" i="1"/>
  <c r="D49" i="1"/>
  <c r="D50" i="1"/>
  <c r="D51" i="1"/>
  <c r="D52" i="1"/>
  <c r="D54" i="1"/>
  <c r="D55" i="1"/>
  <c r="D56" i="1"/>
  <c r="D57" i="1"/>
  <c r="D58" i="1"/>
  <c r="D152" i="1"/>
  <c r="D153" i="1"/>
  <c r="D154" i="1"/>
  <c r="D155" i="1"/>
  <c r="D156" i="1"/>
  <c r="D157" i="1"/>
  <c r="D158" i="1"/>
  <c r="D60" i="1"/>
  <c r="D61" i="1"/>
  <c r="D62" i="1"/>
  <c r="D63" i="1"/>
  <c r="D64" i="1"/>
  <c r="D66" i="1"/>
  <c r="D67" i="1"/>
  <c r="D68" i="1"/>
  <c r="D70" i="1"/>
  <c r="D71" i="1"/>
  <c r="D72" i="1"/>
  <c r="D73" i="1"/>
  <c r="D74" i="1"/>
  <c r="D76" i="1"/>
  <c r="D77" i="1"/>
  <c r="D78" i="1"/>
  <c r="D79" i="1"/>
  <c r="D80" i="1"/>
  <c r="D160" i="1"/>
  <c r="D161" i="1"/>
  <c r="D162" i="1"/>
  <c r="D163" i="1"/>
  <c r="D164" i="1"/>
  <c r="D165" i="1"/>
  <c r="D167" i="1"/>
  <c r="D168" i="1"/>
  <c r="D169" i="1"/>
  <c r="D170" i="1"/>
  <c r="D171" i="1"/>
  <c r="D172" i="1"/>
  <c r="D173" i="1"/>
  <c r="D175" i="1"/>
  <c r="D176" i="1"/>
  <c r="D177" i="1"/>
  <c r="D178" i="1"/>
  <c r="D179" i="1"/>
  <c r="D180" i="1"/>
  <c r="D181" i="1"/>
  <c r="D183" i="1"/>
  <c r="D184" i="1"/>
  <c r="D185" i="1"/>
  <c r="D186" i="1"/>
  <c r="D187" i="1"/>
  <c r="D188" i="1"/>
  <c r="D189" i="1"/>
  <c r="D82" i="1"/>
  <c r="D83" i="1"/>
  <c r="D84" i="1"/>
  <c r="D85" i="1"/>
  <c r="D86" i="1"/>
  <c r="D88" i="1"/>
  <c r="D89" i="1"/>
  <c r="D90" i="1"/>
  <c r="D91" i="1"/>
  <c r="D92" i="1"/>
  <c r="D191" i="1"/>
  <c r="D192" i="1"/>
  <c r="D193" i="1"/>
  <c r="D194" i="1"/>
  <c r="D195" i="1"/>
  <c r="D196" i="1"/>
  <c r="D197" i="1"/>
  <c r="D199" i="1"/>
  <c r="D200" i="1"/>
  <c r="D201" i="1"/>
  <c r="D202" i="1"/>
  <c r="D203" i="1"/>
  <c r="D204" i="1"/>
  <c r="D94" i="1"/>
  <c r="D95" i="1"/>
  <c r="D96" i="1"/>
  <c r="D97" i="1"/>
  <c r="D98" i="1"/>
  <c r="D99" i="1"/>
  <c r="D101" i="1"/>
  <c r="D102" i="1"/>
  <c r="D103" i="1"/>
  <c r="D104" i="1"/>
  <c r="D105" i="1"/>
  <c r="D106" i="1"/>
  <c r="D107" i="1"/>
  <c r="D206" i="1"/>
  <c r="D207" i="1"/>
  <c r="D208" i="1"/>
  <c r="D209" i="1"/>
  <c r="D210" i="1"/>
  <c r="D109" i="1"/>
  <c r="D110" i="1"/>
  <c r="D111" i="1"/>
  <c r="D112" i="1"/>
  <c r="D113" i="1"/>
  <c r="D115" i="1"/>
  <c r="D116" i="1"/>
  <c r="D117" i="1"/>
  <c r="D118" i="1"/>
  <c r="D119" i="1"/>
  <c r="D121" i="1"/>
  <c r="D122" i="1"/>
  <c r="D123" i="1"/>
  <c r="D124" i="1"/>
  <c r="D125" i="1"/>
  <c r="D126" i="1"/>
  <c r="D127" i="1"/>
  <c r="D128" i="1"/>
  <c r="D129" i="1"/>
  <c r="D2" i="1"/>
</calcChain>
</file>

<file path=xl/sharedStrings.xml><?xml version="1.0" encoding="utf-8"?>
<sst xmlns="http://schemas.openxmlformats.org/spreadsheetml/2006/main" count="1228" uniqueCount="156">
  <si>
    <t>B1</t>
  </si>
  <si>
    <t>91203AI</t>
  </si>
  <si>
    <t>91201AA</t>
  </si>
  <si>
    <t>91201AB</t>
  </si>
  <si>
    <t>91202AA</t>
  </si>
  <si>
    <t>91202AB</t>
  </si>
  <si>
    <t>91202AC</t>
  </si>
  <si>
    <t>91202AD</t>
  </si>
  <si>
    <t>91202AG</t>
  </si>
  <si>
    <t>91203AA</t>
  </si>
  <si>
    <t>91203AB</t>
  </si>
  <si>
    <t>91203AC</t>
  </si>
  <si>
    <t>91203AD</t>
  </si>
  <si>
    <t>91203AF</t>
  </si>
  <si>
    <t>91203AG</t>
  </si>
  <si>
    <t>91203AH</t>
  </si>
  <si>
    <t>91203AK</t>
  </si>
  <si>
    <t>91203AJ</t>
  </si>
  <si>
    <t>91203AL</t>
  </si>
  <si>
    <t>91203AM</t>
  </si>
  <si>
    <t>B5</t>
  </si>
  <si>
    <t>B4</t>
  </si>
  <si>
    <t>91203AN</t>
  </si>
  <si>
    <t>Min linj.</t>
  </si>
  <si>
    <t>Emer Institucioni</t>
  </si>
  <si>
    <t>Prog</t>
  </si>
  <si>
    <t>Kod Thesari</t>
  </si>
  <si>
    <t>Kod output</t>
  </si>
  <si>
    <t>Pershkrimi</t>
  </si>
  <si>
    <t>Kapitull</t>
  </si>
  <si>
    <t>Emer programi</t>
  </si>
  <si>
    <t>Buxheti I rishikiar 2023</t>
  </si>
  <si>
    <t>Fakti</t>
  </si>
  <si>
    <t>Obligim</t>
  </si>
  <si>
    <t>Fonde te disponueshme</t>
  </si>
  <si>
    <t>Kod institucioni</t>
  </si>
  <si>
    <t>Bashki</t>
  </si>
  <si>
    <t>Llogaria Ekonomike</t>
  </si>
  <si>
    <t>Ent. qev.</t>
  </si>
  <si>
    <t>Projekte me Financim të Brendshem , në lekë</t>
  </si>
  <si>
    <t>Ent. i Qev.</t>
  </si>
  <si>
    <t>Min. e linjës</t>
  </si>
  <si>
    <t>Kodi i institucionit</t>
  </si>
  <si>
    <t>Emertimi Institucionit</t>
  </si>
  <si>
    <t>Kap.</t>
  </si>
  <si>
    <t>Programi</t>
  </si>
  <si>
    <t>Llog.Ek.</t>
  </si>
  <si>
    <t>Kodi i D.Thesarit</t>
  </si>
  <si>
    <t>Kodi i projektit</t>
  </si>
  <si>
    <t>Plan buxhet 31.12.2023 në lekë</t>
  </si>
  <si>
    <t>Realizim 31.12.2023 në lekë</t>
  </si>
  <si>
    <t>Në %</t>
  </si>
  <si>
    <t>12</t>
  </si>
  <si>
    <t>Ministria e Kultures</t>
  </si>
  <si>
    <t>Trashegimia Kulturore dhe Muzete</t>
  </si>
  <si>
    <t>08220</t>
  </si>
  <si>
    <t>001</t>
  </si>
  <si>
    <t>1012001</t>
  </si>
  <si>
    <t>Aparati i Ministrise se Kultures (3535)</t>
  </si>
  <si>
    <t>230</t>
  </si>
  <si>
    <t>3535</t>
  </si>
  <si>
    <t>18AE507</t>
  </si>
  <si>
    <t>Restaurim dhe Mezealizimi I ish baneses se Toptanasve (pasuri shteti)</t>
  </si>
  <si>
    <t>231</t>
  </si>
  <si>
    <t>18CD002</t>
  </si>
  <si>
    <t>Blerje pajisje  orendi zyre</t>
  </si>
  <si>
    <t>23AA001</t>
  </si>
  <si>
    <t>Projekti teknik i nderhyrjes emergjente ne objektin Monument Kulture kategoria e I "Ura e Matit"</t>
  </si>
  <si>
    <t>1012005</t>
  </si>
  <si>
    <t>1515</t>
  </si>
  <si>
    <t>M120199</t>
  </si>
  <si>
    <t>TVSH \- detyrim doganor</t>
  </si>
  <si>
    <t>1012101</t>
  </si>
  <si>
    <t>Instituti Kombetar i Trashegimise Kulturore Tirane (3535)</t>
  </si>
  <si>
    <t>18AE223</t>
  </si>
  <si>
    <t>Konservimi dhe restaurimi i kullave 10-11,11-12,12-13 dhe kurtinave midis tyre, Kala, Berat</t>
  </si>
  <si>
    <t>18AE224</t>
  </si>
  <si>
    <t>Restaurim Kisha Shen Maria Barmash, DRTK Korce</t>
  </si>
  <si>
    <t>18AE225</t>
  </si>
  <si>
    <t>Projekt Restaurimi "Ura ne fshatin Postenan"</t>
  </si>
  <si>
    <t>18AE226</t>
  </si>
  <si>
    <t>Restaurimi  "Kisha e Ungjëllizimit në Kozare, Kuçovë"</t>
  </si>
  <si>
    <t>18AE227</t>
  </si>
  <si>
    <t>Restaurimi i "Kishës së Shën Kollit, Shelcan, Elbasan</t>
  </si>
  <si>
    <t>18AE508</t>
  </si>
  <si>
    <t>Projekt Restaurimi "Shen Mehilli, Mingul" Lunxheri, Gjirokaster</t>
  </si>
  <si>
    <t>Arti dhe Kultura</t>
  </si>
  <si>
    <t>08230</t>
  </si>
  <si>
    <t>18AE706</t>
  </si>
  <si>
    <t>Restaurimi, Rikonstruksioni dhe Rehabilitimi i hapesirave ne Muzeun e Arteve te bukra (Galerisë Kombetare të Arteve)</t>
  </si>
  <si>
    <t>18AE710</t>
  </si>
  <si>
    <t>Restaurimi per ndertesen e Fondit te Biblotekes Kombetare (Faza1)</t>
  </si>
  <si>
    <t>18AE712</t>
  </si>
  <si>
    <t>Rikonstruksion I magazinave te TKOB</t>
  </si>
  <si>
    <t>18AE713</t>
  </si>
  <si>
    <t>Restaurim, Rikonstruksion dhe Rinovim i salles Koncerteve ne Universitetin e Arteve, Tirane</t>
  </si>
  <si>
    <t>18AE714</t>
  </si>
  <si>
    <t>Projektim dhe Implementim i Mozaikut Tirane</t>
  </si>
  <si>
    <t>18AE715</t>
  </si>
  <si>
    <t>Ndertimi i Qendres Kombetare Kulturore per Femije dhe Teatri i Kukullave</t>
  </si>
  <si>
    <t>19AA301</t>
  </si>
  <si>
    <t>Projekti me Rajonin e Pulias per rikualifikimin e hapesires se Parkut te Kinostudios"Parku Artit"</t>
  </si>
  <si>
    <t>19AA303</t>
  </si>
  <si>
    <t>Parku i artit, rivitalizimi dhe rikualifikimi i territorit te ish-Kinostudios "Shqipëria e Re", Tiranë</t>
  </si>
  <si>
    <t>M120694</t>
  </si>
  <si>
    <t>Shpronesime</t>
  </si>
  <si>
    <t>1012015</t>
  </si>
  <si>
    <t>Arkivi Qendror i Filmit (3535)</t>
  </si>
  <si>
    <t>M120373</t>
  </si>
  <si>
    <t>Tirane-Rikonstruksion</t>
  </si>
  <si>
    <t>M120624</t>
  </si>
  <si>
    <t>Blerje pajisje</t>
  </si>
  <si>
    <t>M120754</t>
  </si>
  <si>
    <t>Pajisje orendi</t>
  </si>
  <si>
    <t>101</t>
  </si>
  <si>
    <t>2101001</t>
  </si>
  <si>
    <t>Bashkia Tirana (3535)</t>
  </si>
  <si>
    <t>18AE707</t>
  </si>
  <si>
    <t>Rijetesimi i Piramides Tirane</t>
  </si>
  <si>
    <t>18AE716</t>
  </si>
  <si>
    <t>Godina e Teatrit Tirane</t>
  </si>
  <si>
    <t>Projekte me Financim të Huaj , në lekë</t>
  </si>
  <si>
    <t>Plan buxhet
31.12.2023 në lekë</t>
  </si>
  <si>
    <t>Dhjetor 31.12.2023 në lekë</t>
  </si>
  <si>
    <t>Ne %</t>
  </si>
  <si>
    <t>Ministria Kultures</t>
  </si>
  <si>
    <t>Trashegimia Kulturore dhe Muzete </t>
  </si>
  <si>
    <t>02</t>
  </si>
  <si>
    <t>0000</t>
  </si>
  <si>
    <t>18CF305</t>
  </si>
  <si>
    <t>Projekt IPA "Monet MK"</t>
  </si>
  <si>
    <t>1012097</t>
  </si>
  <si>
    <t>18CF306</t>
  </si>
  <si>
    <t>18CF311</t>
  </si>
  <si>
    <t>Projekti IPA "SMART-CUL-TOUR"</t>
  </si>
  <si>
    <t>1012070</t>
  </si>
  <si>
    <t>3737</t>
  </si>
  <si>
    <t>18CF312</t>
  </si>
  <si>
    <t>Projekte IPA Milestone III DRKK Vlorë</t>
  </si>
  <si>
    <t>18CF313</t>
  </si>
  <si>
    <t>IPA CREATURES, Promovimi i Turizmit Kreativ</t>
  </si>
  <si>
    <t>18CF314</t>
  </si>
  <si>
    <t>Projekt IPA "3C IKTK"</t>
  </si>
  <si>
    <t>18CF315</t>
  </si>
  <si>
    <t>Kapitalizimi Monet</t>
  </si>
  <si>
    <t>19AA202</t>
  </si>
  <si>
    <t>Projekti RECON</t>
  </si>
  <si>
    <t>19AA203</t>
  </si>
  <si>
    <t>Kapitalizimi Hamlet</t>
  </si>
  <si>
    <t>19AA204</t>
  </si>
  <si>
    <t>Projekti Green Water Adventures</t>
  </si>
  <si>
    <t>GM12013</t>
  </si>
  <si>
    <t>ADRIFORT</t>
  </si>
  <si>
    <t>Total I pergjithshem I Korrenteve</t>
  </si>
  <si>
    <t>Total</t>
  </si>
  <si>
    <t>Realizimi ne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</si>
</sst>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0.0%"/>
    <numFmt numFmtId="167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164" fontId="0" fillId="0" borderId="0" xfId="1" applyNumberFormat="1" applyFont="1"/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4" fillId="0" borderId="0" xfId="3" applyFont="1" applyAlignment="1">
      <alignment vertical="center"/>
    </xf>
    <xf numFmtId="0" fontId="1" fillId="0" borderId="0" xfId="3"/>
    <xf numFmtId="0" fontId="1" fillId="0" borderId="0" xfId="3" applyAlignment="1">
      <alignment horizontal="center"/>
    </xf>
    <xf numFmtId="165" fontId="0" fillId="0" borderId="0" xfId="4" applyFont="1"/>
    <xf numFmtId="0" fontId="5" fillId="0" borderId="1" xfId="3" applyFont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49" fontId="7" fillId="3" borderId="2" xfId="3" applyNumberFormat="1" applyFont="1" applyFill="1" applyBorder="1"/>
    <xf numFmtId="49" fontId="6" fillId="3" borderId="2" xfId="3" applyNumberFormat="1" applyFont="1" applyFill="1" applyBorder="1" applyAlignment="1">
      <alignment horizontal="center"/>
    </xf>
    <xf numFmtId="49" fontId="7" fillId="3" borderId="2" xfId="3" applyNumberFormat="1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wrapText="1"/>
    </xf>
    <xf numFmtId="165" fontId="8" fillId="3" borderId="2" xfId="4" applyFont="1" applyFill="1" applyBorder="1" applyAlignment="1">
      <alignment horizontal="center"/>
    </xf>
    <xf numFmtId="166" fontId="8" fillId="3" borderId="2" xfId="3" applyNumberFormat="1" applyFont="1" applyFill="1" applyBorder="1" applyAlignment="1">
      <alignment horizontal="center" vertical="center"/>
    </xf>
    <xf numFmtId="49" fontId="7" fillId="4" borderId="2" xfId="3" applyNumberFormat="1" applyFont="1" applyFill="1" applyBorder="1"/>
    <xf numFmtId="49" fontId="6" fillId="4" borderId="2" xfId="3" applyNumberFormat="1" applyFont="1" applyFill="1" applyBorder="1" applyAlignment="1">
      <alignment horizontal="center"/>
    </xf>
    <xf numFmtId="49" fontId="7" fillId="4" borderId="2" xfId="3" applyNumberFormat="1" applyFont="1" applyFill="1" applyBorder="1" applyAlignment="1">
      <alignment horizontal="center"/>
    </xf>
    <xf numFmtId="0" fontId="6" fillId="4" borderId="2" xfId="3" applyFont="1" applyFill="1" applyBorder="1" applyAlignment="1">
      <alignment horizontal="center" vertical="center" wrapText="1"/>
    </xf>
    <xf numFmtId="49" fontId="8" fillId="4" borderId="2" xfId="3" applyNumberFormat="1" applyFont="1" applyFill="1" applyBorder="1" applyAlignment="1">
      <alignment horizontal="center"/>
    </xf>
    <xf numFmtId="0" fontId="7" fillId="4" borderId="2" xfId="3" applyFont="1" applyFill="1" applyBorder="1" applyAlignment="1">
      <alignment wrapText="1"/>
    </xf>
    <xf numFmtId="165" fontId="8" fillId="4" borderId="2" xfId="4" applyFont="1" applyFill="1" applyBorder="1" applyAlignment="1">
      <alignment horizontal="center"/>
    </xf>
    <xf numFmtId="166" fontId="8" fillId="4" borderId="2" xfId="3" applyNumberFormat="1" applyFont="1" applyFill="1" applyBorder="1" applyAlignment="1">
      <alignment horizontal="center" vertical="center"/>
    </xf>
    <xf numFmtId="49" fontId="7" fillId="0" borderId="2" xfId="3" applyNumberFormat="1" applyFont="1" applyBorder="1"/>
    <xf numFmtId="49" fontId="7" fillId="0" borderId="2" xfId="3" applyNumberFormat="1" applyFont="1" applyBorder="1" applyAlignment="1">
      <alignment horizontal="center"/>
    </xf>
    <xf numFmtId="0" fontId="7" fillId="0" borderId="2" xfId="3" applyFont="1" applyBorder="1" applyAlignment="1">
      <alignment wrapText="1"/>
    </xf>
    <xf numFmtId="165" fontId="7" fillId="0" borderId="2" xfId="4" applyFont="1" applyFill="1" applyBorder="1"/>
    <xf numFmtId="166" fontId="7" fillId="0" borderId="2" xfId="2" applyNumberFormat="1" applyFont="1" applyBorder="1" applyAlignment="1">
      <alignment horizontal="center"/>
    </xf>
    <xf numFmtId="49" fontId="9" fillId="0" borderId="2" xfId="3" applyNumberFormat="1" applyFont="1" applyBorder="1"/>
    <xf numFmtId="49" fontId="9" fillId="0" borderId="2" xfId="3" applyNumberFormat="1" applyFont="1" applyBorder="1" applyAlignment="1">
      <alignment horizontal="center"/>
    </xf>
    <xf numFmtId="0" fontId="9" fillId="0" borderId="2" xfId="3" applyFont="1" applyBorder="1" applyAlignment="1">
      <alignment wrapText="1"/>
    </xf>
    <xf numFmtId="165" fontId="9" fillId="0" borderId="2" xfId="4" applyFont="1" applyFill="1" applyBorder="1"/>
    <xf numFmtId="0" fontId="6" fillId="4" borderId="2" xfId="3" applyFont="1" applyFill="1" applyBorder="1" applyAlignment="1">
      <alignment horizontal="center" wrapText="1"/>
    </xf>
    <xf numFmtId="165" fontId="8" fillId="4" borderId="2" xfId="4" applyFont="1" applyFill="1" applyBorder="1"/>
    <xf numFmtId="0" fontId="7" fillId="0" borderId="2" xfId="3" applyFont="1" applyBorder="1" applyAlignment="1">
      <alignment horizontal="left" wrapText="1"/>
    </xf>
    <xf numFmtId="0" fontId="1" fillId="0" borderId="0" xfId="3" applyAlignment="1">
      <alignment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164" fontId="3" fillId="0" borderId="0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3" borderId="3" xfId="5" applyNumberFormat="1" applyFont="1" applyFill="1" applyBorder="1" applyAlignment="1">
      <alignment horizontal="center" vertical="center" wrapText="1"/>
    </xf>
    <xf numFmtId="164" fontId="6" fillId="3" borderId="2" xfId="5" applyNumberFormat="1" applyFont="1" applyFill="1" applyBorder="1" applyAlignment="1">
      <alignment horizontal="center" vertical="center" wrapText="1"/>
    </xf>
    <xf numFmtId="49" fontId="7" fillId="5" borderId="2" xfId="6" applyNumberFormat="1" applyFont="1" applyFill="1" applyBorder="1" applyAlignment="1">
      <alignment vertical="center"/>
    </xf>
    <xf numFmtId="49" fontId="6" fillId="5" borderId="2" xfId="6" applyNumberFormat="1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 wrapText="1"/>
    </xf>
    <xf numFmtId="49" fontId="7" fillId="5" borderId="2" xfId="6" applyNumberFormat="1" applyFont="1" applyFill="1" applyBorder="1" applyAlignment="1">
      <alignment horizontal="center" vertical="center"/>
    </xf>
    <xf numFmtId="164" fontId="6" fillId="5" borderId="3" xfId="5" applyNumberFormat="1" applyFont="1" applyFill="1" applyBorder="1" applyAlignment="1">
      <alignment horizontal="center" vertical="center"/>
    </xf>
    <xf numFmtId="166" fontId="2" fillId="5" borderId="2" xfId="2" applyNumberFormat="1" applyFont="1" applyFill="1" applyBorder="1" applyAlignment="1">
      <alignment horizontal="center"/>
    </xf>
    <xf numFmtId="49" fontId="7" fillId="4" borderId="2" xfId="6" applyNumberFormat="1" applyFont="1" applyFill="1" applyBorder="1"/>
    <xf numFmtId="49" fontId="6" fillId="4" borderId="2" xfId="6" applyNumberFormat="1" applyFont="1" applyFill="1" applyBorder="1" applyAlignment="1">
      <alignment horizontal="center"/>
    </xf>
    <xf numFmtId="0" fontId="6" fillId="4" borderId="2" xfId="6" applyFont="1" applyFill="1" applyBorder="1" applyAlignment="1">
      <alignment horizontal="center" wrapText="1"/>
    </xf>
    <xf numFmtId="49" fontId="7" fillId="4" borderId="2" xfId="6" applyNumberFormat="1" applyFont="1" applyFill="1" applyBorder="1" applyAlignment="1">
      <alignment horizontal="center"/>
    </xf>
    <xf numFmtId="167" fontId="7" fillId="4" borderId="2" xfId="5" applyNumberFormat="1" applyFont="1" applyFill="1" applyBorder="1" applyAlignment="1">
      <alignment wrapText="1"/>
    </xf>
    <xf numFmtId="164" fontId="6" fillId="4" borderId="2" xfId="5" applyNumberFormat="1" applyFont="1" applyFill="1" applyBorder="1" applyAlignment="1">
      <alignment horizontal="center"/>
    </xf>
    <xf numFmtId="166" fontId="2" fillId="4" borderId="2" xfId="2" applyNumberFormat="1" applyFont="1" applyFill="1" applyBorder="1" applyAlignment="1">
      <alignment horizontal="center"/>
    </xf>
    <xf numFmtId="49" fontId="7" fillId="0" borderId="2" xfId="6" applyNumberFormat="1" applyFont="1" applyBorder="1"/>
    <xf numFmtId="0" fontId="7" fillId="0" borderId="2" xfId="6" applyFont="1" applyBorder="1" applyAlignment="1">
      <alignment wrapText="1"/>
    </xf>
    <xf numFmtId="49" fontId="7" fillId="0" borderId="2" xfId="6" applyNumberFormat="1" applyFont="1" applyBorder="1" applyAlignment="1">
      <alignment horizontal="center"/>
    </xf>
    <xf numFmtId="167" fontId="7" fillId="0" borderId="2" xfId="5" applyNumberFormat="1" applyFont="1" applyBorder="1" applyAlignment="1">
      <alignment wrapText="1"/>
    </xf>
    <xf numFmtId="164" fontId="7" fillId="0" borderId="2" xfId="5" applyNumberFormat="1" applyFont="1" applyBorder="1" applyAlignment="1">
      <alignment horizontal="center"/>
    </xf>
    <xf numFmtId="167" fontId="0" fillId="0" borderId="2" xfId="5" applyNumberFormat="1" applyFont="1" applyBorder="1"/>
    <xf numFmtId="166" fontId="7" fillId="0" borderId="2" xfId="2" applyNumberFormat="1" applyFont="1" applyBorder="1" applyAlignment="1">
      <alignment horizontal="center" wrapText="1"/>
    </xf>
    <xf numFmtId="164" fontId="7" fillId="0" borderId="3" xfId="5" applyNumberFormat="1" applyFont="1" applyBorder="1" applyAlignment="1">
      <alignment horizontal="center"/>
    </xf>
    <xf numFmtId="167" fontId="7" fillId="0" borderId="2" xfId="5" applyNumberFormat="1" applyFont="1" applyBorder="1" applyAlignment="1">
      <alignment horizontal="center" wrapText="1"/>
    </xf>
    <xf numFmtId="0" fontId="10" fillId="0" borderId="0" xfId="0" applyFont="1"/>
    <xf numFmtId="164" fontId="10" fillId="0" borderId="0" xfId="1" applyNumberFormat="1" applyFont="1"/>
    <xf numFmtId="0" fontId="11" fillId="0" borderId="0" xfId="0" applyFont="1"/>
    <xf numFmtId="164" fontId="11" fillId="0" borderId="0" xfId="1" applyNumberFormat="1" applyFont="1"/>
    <xf numFmtId="0" fontId="11" fillId="2" borderId="0" xfId="0" applyFont="1" applyFill="1"/>
    <xf numFmtId="0" fontId="10" fillId="0" borderId="2" xfId="0" applyFont="1" applyBorder="1"/>
    <xf numFmtId="0" fontId="11" fillId="0" borderId="2" xfId="0" applyFont="1" applyBorder="1"/>
    <xf numFmtId="164" fontId="11" fillId="0" borderId="2" xfId="1" applyNumberFormat="1" applyFont="1" applyBorder="1"/>
    <xf numFmtId="0" fontId="10" fillId="6" borderId="2" xfId="0" applyFont="1" applyFill="1" applyBorder="1"/>
    <xf numFmtId="164" fontId="10" fillId="6" borderId="2" xfId="1" applyNumberFormat="1" applyFont="1" applyFill="1" applyBorder="1"/>
    <xf numFmtId="0" fontId="11" fillId="2" borderId="2" xfId="0" applyFont="1" applyFill="1" applyBorder="1"/>
    <xf numFmtId="164" fontId="10" fillId="0" borderId="2" xfId="1" applyNumberFormat="1" applyFont="1" applyBorder="1"/>
    <xf numFmtId="0" fontId="10" fillId="7" borderId="2" xfId="0" applyFont="1" applyFill="1" applyBorder="1"/>
    <xf numFmtId="164" fontId="10" fillId="7" borderId="2" xfId="1" applyNumberFormat="1" applyFont="1" applyFill="1" applyBorder="1"/>
    <xf numFmtId="0" fontId="10" fillId="8" borderId="2" xfId="0" applyFont="1" applyFill="1" applyBorder="1"/>
    <xf numFmtId="0" fontId="10" fillId="8" borderId="2" xfId="0" applyFont="1" applyFill="1" applyBorder="1" applyAlignment="1">
      <alignment wrapText="1"/>
    </xf>
    <xf numFmtId="164" fontId="10" fillId="8" borderId="2" xfId="1" applyNumberFormat="1" applyFont="1" applyFill="1" applyBorder="1" applyAlignment="1">
      <alignment wrapText="1"/>
    </xf>
    <xf numFmtId="0" fontId="11" fillId="8" borderId="2" xfId="0" applyFont="1" applyFill="1" applyBorder="1"/>
    <xf numFmtId="0" fontId="11" fillId="8" borderId="2" xfId="0" applyFont="1" applyFill="1" applyBorder="1" applyAlignment="1">
      <alignment wrapText="1"/>
    </xf>
    <xf numFmtId="164" fontId="11" fillId="8" borderId="2" xfId="1" applyNumberFormat="1" applyFont="1" applyFill="1" applyBorder="1" applyAlignment="1">
      <alignment wrapText="1"/>
    </xf>
    <xf numFmtId="0" fontId="11" fillId="7" borderId="0" xfId="0" applyFont="1" applyFill="1"/>
    <xf numFmtId="43" fontId="11" fillId="0" borderId="0" xfId="0" applyNumberFormat="1" applyFont="1"/>
    <xf numFmtId="164" fontId="11" fillId="8" borderId="0" xfId="1" applyNumberFormat="1" applyFont="1" applyFill="1"/>
    <xf numFmtId="9" fontId="11" fillId="0" borderId="0" xfId="2" applyFont="1"/>
    <xf numFmtId="9" fontId="11" fillId="0" borderId="2" xfId="2" applyFont="1" applyBorder="1"/>
    <xf numFmtId="9" fontId="10" fillId="7" borderId="2" xfId="2" applyFont="1" applyFill="1" applyBorder="1"/>
    <xf numFmtId="164" fontId="10" fillId="8" borderId="0" xfId="1" applyNumberFormat="1" applyFont="1" applyFill="1"/>
    <xf numFmtId="9" fontId="10" fillId="9" borderId="2" xfId="2" applyFont="1" applyFill="1" applyBorder="1"/>
    <xf numFmtId="9" fontId="11" fillId="9" borderId="2" xfId="2" applyFont="1" applyFill="1" applyBorder="1"/>
  </cellXfs>
  <cellStyles count="7">
    <cellStyle name="Comma" xfId="1" builtinId="3"/>
    <cellStyle name="Comma [0] 2" xfId="4" xr:uid="{94F05947-91C1-4C70-954D-AA1EAE66F722}"/>
    <cellStyle name="Comma 3" xfId="5" xr:uid="{DC098782-07A7-4D83-BFDF-D14B34A846C2}"/>
    <cellStyle name="Normal" xfId="0" builtinId="0"/>
    <cellStyle name="Normal 2 2 2" xfId="3" xr:uid="{A8D54FCD-71F5-469F-AF1E-E1908D041E3E}"/>
    <cellStyle name="Normal 3" xfId="6" xr:uid="{A953D970-1E24-4324-95E7-20B27F9C9B3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keleda.pojani\Desktop\Institucionet%201012001.xlsx" TargetMode="External"/><Relationship Id="rId1" Type="http://schemas.openxmlformats.org/officeDocument/2006/relationships/externalLinkPath" Target="/Users/enkeleda.pojani/Desktop/Institucionet%20101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itucion"/>
      <sheetName val="produkt"/>
      <sheetName val="programet"/>
      <sheetName val="llogarite"/>
    </sheetNames>
    <sheetDataSet>
      <sheetData sheetId="0" refreshError="1">
        <row r="1">
          <cell r="A1" t="str">
            <v>Kod institucioni</v>
          </cell>
          <cell r="B1" t="str">
            <v>Emer Institucioni</v>
          </cell>
        </row>
        <row r="2">
          <cell r="A2">
            <v>1012001</v>
          </cell>
          <cell r="B2" t="str">
            <v>Aparati i Ministrise se Ekonomise, Kultures dhe Inovacionit (3535)</v>
          </cell>
        </row>
        <row r="3">
          <cell r="A3">
            <v>1012002</v>
          </cell>
          <cell r="B3" t="str">
            <v>Drejtoria Rajonale e Trashegimise Kulturore Berat (0202)</v>
          </cell>
        </row>
        <row r="4">
          <cell r="A4">
            <v>1012003</v>
          </cell>
          <cell r="B4" t="str">
            <v>Drejtoria Rajonale e Monumenteve te Kultures Durres (0707)</v>
          </cell>
        </row>
        <row r="5">
          <cell r="A5">
            <v>1012004</v>
          </cell>
          <cell r="B5" t="str">
            <v>Drejtoria Rajonale e Trashegimise Kulturore Gjirokaster (1111)</v>
          </cell>
        </row>
        <row r="6">
          <cell r="A6">
            <v>1012005</v>
          </cell>
          <cell r="B6" t="str">
            <v>Drejtoria Rajonale e Trashegimise Kulturore Korce (1515)</v>
          </cell>
        </row>
        <row r="7">
          <cell r="A7">
            <v>1012006</v>
          </cell>
          <cell r="B7" t="str">
            <v>Drejtoria Rajonale e Trashegimise Kulturore Shkoder (3333)</v>
          </cell>
        </row>
        <row r="8">
          <cell r="A8">
            <v>1012007</v>
          </cell>
          <cell r="B8" t="str">
            <v>Drejtoria Rajonale e Monumenteve te Kultures Sarande (3731)</v>
          </cell>
        </row>
        <row r="9">
          <cell r="A9">
            <v>1012008</v>
          </cell>
          <cell r="B9" t="str">
            <v>Drejtoria Rajonale e Monumenteve te Kultures Tirane (3535)</v>
          </cell>
        </row>
        <row r="10">
          <cell r="A10">
            <v>1012009</v>
          </cell>
          <cell r="B10" t="str">
            <v>Qendra Kombetare Kulturore e Femijeve (3535)</v>
          </cell>
        </row>
        <row r="11">
          <cell r="A11">
            <v>1012010</v>
          </cell>
          <cell r="B11" t="str">
            <v>Muzeu Historik Kombetar (3535)</v>
          </cell>
        </row>
        <row r="12">
          <cell r="A12">
            <v>1012011</v>
          </cell>
          <cell r="B12" t="str">
            <v>Federata e dancit sportiv (3535)</v>
          </cell>
        </row>
        <row r="13">
          <cell r="A13">
            <v>1012012</v>
          </cell>
          <cell r="B13" t="str">
            <v>Qendra Kombetare e veprimtarive Folklorike (3535)</v>
          </cell>
        </row>
        <row r="14">
          <cell r="A14">
            <v>1012013</v>
          </cell>
          <cell r="B14" t="str">
            <v>Qendra e realizimit te veprave te artit (3535)</v>
          </cell>
        </row>
        <row r="15">
          <cell r="A15">
            <v>1012014</v>
          </cell>
          <cell r="B15" t="str">
            <v>Qendra Muzeore Berat Muzeu Ikonografise Onufri Muzeu Etnografik Berat (0202)</v>
          </cell>
        </row>
        <row r="16">
          <cell r="A16">
            <v>1012015</v>
          </cell>
          <cell r="B16" t="str">
            <v>Arkivi Qendror i Filmit (3535)</v>
          </cell>
        </row>
        <row r="17">
          <cell r="A17">
            <v>1012016</v>
          </cell>
          <cell r="B17" t="str">
            <v>Qendra Muzeore Kruje Muzeu Kombetar Skenderbeu, Muzeu Etnografik Kruje (0716)</v>
          </cell>
        </row>
        <row r="18">
          <cell r="A18">
            <v>1012017</v>
          </cell>
          <cell r="B18" t="str">
            <v>Zyra e administrimit dhe kordinimit Butrint (3731)</v>
          </cell>
        </row>
        <row r="19">
          <cell r="A19">
            <v>1012018</v>
          </cell>
          <cell r="B19" t="str">
            <v>Muzeu Kombetar i Artit Mesjetar Korce (1515)</v>
          </cell>
        </row>
        <row r="20">
          <cell r="A20">
            <v>1012019</v>
          </cell>
          <cell r="B20" t="str">
            <v>Qendra kombetare kulturore e femijeve (3535)</v>
          </cell>
        </row>
        <row r="21">
          <cell r="A21">
            <v>1012020</v>
          </cell>
          <cell r="B21" t="str">
            <v>Instituti Kombetar i Regjistrimit te Trashegimise Kulturore (3535)</v>
          </cell>
        </row>
        <row r="22">
          <cell r="A22">
            <v>1012021</v>
          </cell>
          <cell r="B22" t="str">
            <v>Galeria Kombetare e arteve (3535)</v>
          </cell>
        </row>
        <row r="23">
          <cell r="A23">
            <v>1012022</v>
          </cell>
          <cell r="B23" t="str">
            <v>Teatri Kombetar (3535)</v>
          </cell>
        </row>
        <row r="24">
          <cell r="A24">
            <v>1012023</v>
          </cell>
          <cell r="B24" t="str">
            <v>Teatri i Kukullave (3535)</v>
          </cell>
        </row>
        <row r="25">
          <cell r="A25">
            <v>1012024</v>
          </cell>
          <cell r="B25" t="str">
            <v>Teatri Operas dhe Baletit (3535)</v>
          </cell>
        </row>
        <row r="26">
          <cell r="A26">
            <v>1012025</v>
          </cell>
          <cell r="B26" t="str">
            <v>Biblioteka kombetare (3535)</v>
          </cell>
        </row>
        <row r="27">
          <cell r="A27">
            <v>1012026</v>
          </cell>
          <cell r="B27" t="str">
            <v>Agjensia e Sherbimeve te Sportit (3535)</v>
          </cell>
        </row>
        <row r="28">
          <cell r="A28">
            <v>1012027</v>
          </cell>
          <cell r="B28" t="str">
            <v>Federata Shqipetare e Boksit (3535)</v>
          </cell>
        </row>
        <row r="29">
          <cell r="A29">
            <v>1012028</v>
          </cell>
          <cell r="B29" t="str">
            <v>Federata Shqipetare e Volejbollit (3535)</v>
          </cell>
        </row>
        <row r="30">
          <cell r="A30">
            <v>1012029</v>
          </cell>
          <cell r="B30" t="str">
            <v>Federata Shqipetare e Notit (3535)</v>
          </cell>
        </row>
        <row r="31">
          <cell r="A31">
            <v>1012030</v>
          </cell>
          <cell r="B31" t="str">
            <v>Federata Shqipetare e Peshngritjes (3535)</v>
          </cell>
        </row>
        <row r="32">
          <cell r="A32">
            <v>1012031</v>
          </cell>
          <cell r="B32" t="str">
            <v>Federata Shqipetare e Gjimnastikes (3535)</v>
          </cell>
        </row>
        <row r="33">
          <cell r="A33">
            <v>1012032</v>
          </cell>
          <cell r="B33" t="str">
            <v>Federata Shqipetare e Atletikes (3535)</v>
          </cell>
        </row>
        <row r="34">
          <cell r="A34">
            <v>1012033</v>
          </cell>
          <cell r="B34" t="str">
            <v>Federata Shqipetare e Ciklizmit (3535)</v>
          </cell>
        </row>
        <row r="35">
          <cell r="A35">
            <v>1012034</v>
          </cell>
          <cell r="B35" t="str">
            <v>Federata Shqipetare e Basketbollit (3535)</v>
          </cell>
        </row>
        <row r="36">
          <cell r="A36">
            <v>1012035</v>
          </cell>
          <cell r="B36" t="str">
            <v>Federata Shqipetare e Mundjes (3535)</v>
          </cell>
        </row>
        <row r="37">
          <cell r="A37">
            <v>1012036</v>
          </cell>
          <cell r="B37" t="str">
            <v>Federata Shqiptare e Arteve Marciale (3535)</v>
          </cell>
        </row>
        <row r="38">
          <cell r="A38">
            <v>1012037</v>
          </cell>
          <cell r="B38" t="str">
            <v>Federata Shqiptare e qitjes (3535)</v>
          </cell>
        </row>
        <row r="39">
          <cell r="A39">
            <v>1012038</v>
          </cell>
          <cell r="B39" t="str">
            <v>Qendra kerkimore shkencore e sporteve (3535)</v>
          </cell>
        </row>
        <row r="40">
          <cell r="A40">
            <v>1012039</v>
          </cell>
          <cell r="B40" t="str">
            <v>Klubi shumesportesh "Partizani" (3535)</v>
          </cell>
        </row>
        <row r="41">
          <cell r="A41">
            <v>1012040</v>
          </cell>
          <cell r="B41" t="str">
            <v>Asambli i kengeve dhe Valleve (3535)</v>
          </cell>
        </row>
        <row r="42">
          <cell r="A42">
            <v>1012041</v>
          </cell>
          <cell r="B42" t="str">
            <v>Federata e Alpinizmit (3535)</v>
          </cell>
        </row>
        <row r="43">
          <cell r="A43">
            <v>1012042</v>
          </cell>
          <cell r="B43" t="str">
            <v>Federata e Radioamatorizmit (3535)</v>
          </cell>
        </row>
        <row r="44">
          <cell r="A44">
            <v>1012043</v>
          </cell>
          <cell r="B44" t="str">
            <v>Federata e Shahut (3535)</v>
          </cell>
        </row>
        <row r="45">
          <cell r="A45">
            <v>1012044</v>
          </cell>
          <cell r="B45" t="str">
            <v>Federata e Skive (3535)</v>
          </cell>
        </row>
        <row r="46">
          <cell r="A46">
            <v>1012045</v>
          </cell>
          <cell r="B46" t="str">
            <v>Federata e Hendbollit (3535)</v>
          </cell>
        </row>
        <row r="47">
          <cell r="A47">
            <v>1012046</v>
          </cell>
          <cell r="B47" t="str">
            <v>Federata e Bodybillding (3535)</v>
          </cell>
        </row>
        <row r="48">
          <cell r="A48">
            <v>1012047</v>
          </cell>
          <cell r="B48" t="str">
            <v>Federata e Karatese (3535)</v>
          </cell>
        </row>
        <row r="49">
          <cell r="A49">
            <v>1012048</v>
          </cell>
          <cell r="B49" t="str">
            <v>Federata e Judos (3535)</v>
          </cell>
        </row>
        <row r="50">
          <cell r="A50">
            <v>1012049</v>
          </cell>
          <cell r="B50" t="str">
            <v>Federata e Taekwundo ITF (3535)</v>
          </cell>
        </row>
        <row r="51">
          <cell r="A51">
            <v>1012050</v>
          </cell>
          <cell r="B51" t="str">
            <v>Federata e Taekwundo Word (3535)</v>
          </cell>
        </row>
        <row r="52">
          <cell r="A52">
            <v>1012051</v>
          </cell>
          <cell r="B52" t="str">
            <v>Federata e Pingpong (3535)</v>
          </cell>
        </row>
        <row r="53">
          <cell r="A53">
            <v>1012052</v>
          </cell>
          <cell r="B53" t="str">
            <v>Federata e Tenisit (3535)</v>
          </cell>
        </row>
        <row r="54">
          <cell r="A54">
            <v>1012053</v>
          </cell>
          <cell r="B54" t="str">
            <v>Federata e Bilardos (3535)</v>
          </cell>
        </row>
        <row r="55">
          <cell r="A55">
            <v>1012054</v>
          </cell>
          <cell r="B55" t="str">
            <v>Federata e Hipizmit (3535)</v>
          </cell>
        </row>
        <row r="56">
          <cell r="A56">
            <v>1012055</v>
          </cell>
          <cell r="B56" t="str">
            <v>K.O.K Shqiptar (3535)</v>
          </cell>
        </row>
        <row r="57">
          <cell r="A57">
            <v>1012056</v>
          </cell>
          <cell r="B57" t="str">
            <v>Aparati Projekte me miratim ne Sport (3535)</v>
          </cell>
        </row>
        <row r="58">
          <cell r="A58">
            <v>1012057</v>
          </cell>
          <cell r="B58" t="str">
            <v>Federata e Futbollit (3535)</v>
          </cell>
        </row>
        <row r="59">
          <cell r="A59">
            <v>1012058</v>
          </cell>
          <cell r="B59" t="str">
            <v>Programe Specifike Kulturore (3535)</v>
          </cell>
        </row>
        <row r="60">
          <cell r="A60">
            <v>1012059</v>
          </cell>
          <cell r="B60" t="str">
            <v>Enti i Turizmit (3535)</v>
          </cell>
        </row>
        <row r="61">
          <cell r="A61">
            <v>1012060</v>
          </cell>
          <cell r="B61" t="str">
            <v>Instituti i Monumenteve te Kultures (3535)</v>
          </cell>
        </row>
        <row r="62">
          <cell r="A62">
            <v>1012061</v>
          </cell>
          <cell r="B62" t="str">
            <v>Muzeu Nene Tereza (3535)</v>
          </cell>
        </row>
        <row r="63">
          <cell r="A63">
            <v>1012062</v>
          </cell>
          <cell r="B63" t="str">
            <v>Aparati Projkte me miratim ne Trashegimi (3535)</v>
          </cell>
        </row>
        <row r="64">
          <cell r="A64">
            <v>1012063</v>
          </cell>
          <cell r="B64" t="str">
            <v>Zyra per te Drejten e autorit (3535)</v>
          </cell>
        </row>
        <row r="65">
          <cell r="A65">
            <v>1012064</v>
          </cell>
          <cell r="B65" t="str">
            <v>Parqet Kombetare Apolloni (0909)</v>
          </cell>
        </row>
        <row r="66">
          <cell r="A66">
            <v>1012065</v>
          </cell>
          <cell r="B66" t="str">
            <v>Parqet Kombetare Bylis (0909)</v>
          </cell>
        </row>
        <row r="67">
          <cell r="A67">
            <v>1012066</v>
          </cell>
          <cell r="B67" t="str">
            <v>Parqet Kombetare Antigone (1111)</v>
          </cell>
        </row>
        <row r="68">
          <cell r="A68">
            <v>1012067</v>
          </cell>
          <cell r="B68" t="str">
            <v>Muzeu Skenderbeu Kruje (0716)</v>
          </cell>
        </row>
        <row r="69">
          <cell r="A69">
            <v>1012068</v>
          </cell>
          <cell r="B69" t="str">
            <v>Parqet Kombetare Shkoder (3333)</v>
          </cell>
        </row>
        <row r="70">
          <cell r="A70">
            <v>1012069</v>
          </cell>
          <cell r="B70" t="str">
            <v>Fototeka Kombetare Marubi Shkoder (3333)</v>
          </cell>
        </row>
        <row r="71">
          <cell r="A71">
            <v>1012070</v>
          </cell>
          <cell r="B71" t="str">
            <v>Drejtoria Rajonale e Trashegimise Kulturore Vlore (3737)</v>
          </cell>
        </row>
        <row r="72">
          <cell r="A72">
            <v>1012071</v>
          </cell>
          <cell r="B72" t="str">
            <v>Parqet Kombetare Amantia - Orikum (3737)</v>
          </cell>
        </row>
        <row r="73">
          <cell r="A73">
            <v>1012072</v>
          </cell>
          <cell r="B73" t="str">
            <v>Parqet Kombetare Amantia - Orikum (3737)</v>
          </cell>
        </row>
        <row r="74">
          <cell r="A74">
            <v>1012073</v>
          </cell>
          <cell r="B74" t="str">
            <v>Apariti Projekte me miratim ne Art (3535)</v>
          </cell>
        </row>
        <row r="75">
          <cell r="A75">
            <v>1012074</v>
          </cell>
          <cell r="B75" t="str">
            <v>Komiteti Shteteror i Kulteve (3535)</v>
          </cell>
        </row>
        <row r="76">
          <cell r="A76">
            <v>1012075</v>
          </cell>
          <cell r="B76" t="str">
            <v>Drejtoria Rajonale e Monumenteve te Kultures Diber (0606)</v>
          </cell>
        </row>
        <row r="77">
          <cell r="A77">
            <v>1012076</v>
          </cell>
          <cell r="B77" t="str">
            <v>Muzeu Kombetar i Pavaresise (3737)</v>
          </cell>
        </row>
        <row r="78">
          <cell r="A78">
            <v>1012077</v>
          </cell>
          <cell r="B78" t="str">
            <v>Qendra Rinore Multifunksionale (3535)</v>
          </cell>
        </row>
        <row r="79">
          <cell r="A79">
            <v>1012078</v>
          </cell>
          <cell r="B79" t="str">
            <v>Qendra Nderkombetare e Kultures "Pjeter Arbnori" (3535)</v>
          </cell>
        </row>
        <row r="80">
          <cell r="A80">
            <v>1012079</v>
          </cell>
          <cell r="B80" t="str">
            <v>Qendra Kerkimore e Shkencore e Sportit (3535)</v>
          </cell>
        </row>
        <row r="81">
          <cell r="A81">
            <v>1012080</v>
          </cell>
          <cell r="B81" t="str">
            <v>Zyra e Administrimit dhe Koordinimit Gjirokaster (1111)</v>
          </cell>
        </row>
        <row r="82">
          <cell r="A82">
            <v>1012081</v>
          </cell>
          <cell r="B82" t="str">
            <v>Qendra Objekteve Sportive (3535)</v>
          </cell>
        </row>
        <row r="83">
          <cell r="A83">
            <v>1012082</v>
          </cell>
          <cell r="B83" t="str">
            <v>Prefektura Korce (3535)</v>
          </cell>
        </row>
        <row r="84">
          <cell r="A84">
            <v>1012083</v>
          </cell>
          <cell r="B84" t="str">
            <v>Federata e Bowling (3535)</v>
          </cell>
        </row>
        <row r="85">
          <cell r="A85">
            <v>1012084</v>
          </cell>
          <cell r="B85" t="str">
            <v>Parku Kombetar Lezhe (2020)</v>
          </cell>
        </row>
        <row r="86">
          <cell r="A86">
            <v>1012085</v>
          </cell>
          <cell r="B86" t="str">
            <v>Agjencia Sherbimit Arkeologjik (3535)</v>
          </cell>
        </row>
        <row r="87">
          <cell r="A87">
            <v>1012086</v>
          </cell>
          <cell r="B87" t="str">
            <v>Programe per Rinine (3535)</v>
          </cell>
        </row>
        <row r="88">
          <cell r="A88">
            <v>1012087</v>
          </cell>
          <cell r="B88" t="str">
            <v>Parku Arkeologjik Lezhe (2020)</v>
          </cell>
        </row>
        <row r="89">
          <cell r="A89">
            <v>1012088</v>
          </cell>
          <cell r="B89" t="str">
            <v>Drejtoria Qendrore e Zyrave te Sherbimit Turistik (3535)</v>
          </cell>
        </row>
        <row r="90">
          <cell r="A90">
            <v>1012089</v>
          </cell>
          <cell r="B90" t="str">
            <v>Federata e Automobilizmit (3535)</v>
          </cell>
        </row>
        <row r="91">
          <cell r="A91">
            <v>1012090</v>
          </cell>
          <cell r="B91" t="str">
            <v>Teatri Kombetar i Komedise (3535)</v>
          </cell>
        </row>
        <row r="92">
          <cell r="A92">
            <v>1012091</v>
          </cell>
          <cell r="B92" t="str">
            <v>Qendra Kombetare e Artit dhe Kultures (3535)</v>
          </cell>
        </row>
        <row r="93">
          <cell r="A93">
            <v>1012092</v>
          </cell>
          <cell r="B93" t="str">
            <v>Cirku Kombetar (3535)</v>
          </cell>
        </row>
        <row r="94">
          <cell r="A94">
            <v>1012093</v>
          </cell>
          <cell r="B94" t="str">
            <v>Federata Shqiptare e Aeronautikes (3535)</v>
          </cell>
        </row>
        <row r="95">
          <cell r="A95">
            <v>1012094</v>
          </cell>
          <cell r="B95" t="str">
            <v>Federata Shqiptare "Sport per te gjithe" (3535)</v>
          </cell>
        </row>
        <row r="96">
          <cell r="A96">
            <v>1012095</v>
          </cell>
          <cell r="B96" t="str">
            <v>Aparat Projekt per Miratim ne Turizem (3535)</v>
          </cell>
        </row>
        <row r="97">
          <cell r="A97">
            <v>1012096</v>
          </cell>
          <cell r="B97" t="str">
            <v>Fondi i Shqiptar i Zhvillimit ne Ministrine e Kultures (3535)</v>
          </cell>
        </row>
        <row r="98">
          <cell r="A98">
            <v>1012097</v>
          </cell>
          <cell r="B98" t="str">
            <v>Muzeu Kombetar i Fotografise Marubi (3333)</v>
          </cell>
        </row>
        <row r="99">
          <cell r="A99">
            <v>1012098</v>
          </cell>
          <cell r="B99" t="str">
            <v>Muzeu Kombetar i Pergjimeve Shtepia me Gjethe (3535)</v>
          </cell>
        </row>
        <row r="100">
          <cell r="A100">
            <v>1012099</v>
          </cell>
          <cell r="B100" t="str">
            <v>Autoriteti i Mediave Audiovizive (AMA) (3535)</v>
          </cell>
        </row>
        <row r="101">
          <cell r="A101">
            <v>1012100</v>
          </cell>
          <cell r="B101" t="str">
            <v>Qendra Kombetare e Librit dhe Leximit(3535)</v>
          </cell>
        </row>
        <row r="102">
          <cell r="A102">
            <v>1012101</v>
          </cell>
          <cell r="B102" t="str">
            <v>Instituti Kombetar i Trashegimise Kulturore Tirane (3535)</v>
          </cell>
        </row>
        <row r="103">
          <cell r="A103">
            <v>1012102</v>
          </cell>
          <cell r="B103" t="str">
            <v>Qendra Muzeore Durres (0707)</v>
          </cell>
        </row>
        <row r="104">
          <cell r="A104">
            <v>1012103</v>
          </cell>
          <cell r="B104" t="str">
            <v>Drejtoria Rajonale e Trashegimise Kulturore Tirane (3535)</v>
          </cell>
        </row>
        <row r="105">
          <cell r="A105">
            <v>1012104</v>
          </cell>
          <cell r="B105" t="str">
            <v>Zyra e Administrimit dhe Koordinimit te Parqeve Arkeologjike Apoloni dhe Bylis (0909)</v>
          </cell>
        </row>
        <row r="106">
          <cell r="A106">
            <v>1012105</v>
          </cell>
          <cell r="B106" t="str">
            <v>Agjencia e Inivacionit dhe Ekselences (3535)</v>
          </cell>
        </row>
        <row r="107">
          <cell r="A107">
            <v>1012106</v>
          </cell>
          <cell r="B107" t="str">
            <v>Agjencia Shqiptare e Zhvillimit te Investimeve (3535)</v>
          </cell>
        </row>
        <row r="108">
          <cell r="A108">
            <v>1012107</v>
          </cell>
          <cell r="B108" t="str">
            <v>Agjencia e Trajtimit te Konçesioneve (3535)</v>
          </cell>
        </row>
        <row r="109">
          <cell r="A109">
            <v>1012108</v>
          </cell>
          <cell r="B109" t="str">
            <v>Qendra Kombetare e Biznesit (3535)</v>
          </cell>
        </row>
        <row r="110">
          <cell r="A110">
            <v>1012109</v>
          </cell>
          <cell r="B110" t="str">
            <v>Drejtoria e Pergjithshme e Metrologjise (3535)</v>
          </cell>
        </row>
        <row r="111">
          <cell r="A111">
            <v>1012110</v>
          </cell>
          <cell r="B111" t="str">
            <v>Inspektoriati Shteteror I Mbikqyrjes se Tregut (3535)</v>
          </cell>
        </row>
        <row r="112">
          <cell r="A112">
            <v>1012111</v>
          </cell>
          <cell r="B112" t="str">
            <v>Drejtoria e Pergjithshme e Standartizimit (3535)</v>
          </cell>
        </row>
        <row r="113">
          <cell r="A113">
            <v>1012112</v>
          </cell>
          <cell r="B113" t="str">
            <v>Drejtoria e Pergjithshme e Akreditimit (3535)</v>
          </cell>
        </row>
        <row r="114">
          <cell r="A114">
            <v>1012113</v>
          </cell>
          <cell r="B114" t="str">
            <v>Admin Qendrore e ISHP (3535)</v>
          </cell>
        </row>
        <row r="115">
          <cell r="A115">
            <v>1012114</v>
          </cell>
          <cell r="B115" t="str">
            <v>Drejtoria Qendrore AKPA (3535)</v>
          </cell>
        </row>
        <row r="116">
          <cell r="A116">
            <v>1012115</v>
          </cell>
          <cell r="B116" t="str">
            <v>Drejtori Rajonale AKPA Berat (0202)</v>
          </cell>
        </row>
        <row r="117">
          <cell r="A117">
            <v>1012116</v>
          </cell>
          <cell r="B117" t="str">
            <v>Drejtori Rajonale AKPA Diber (0606)</v>
          </cell>
        </row>
        <row r="118">
          <cell r="A118">
            <v>1012117</v>
          </cell>
          <cell r="B118" t="str">
            <v>Drejtori Rajonale AKPA Durres (0707)</v>
          </cell>
        </row>
        <row r="119">
          <cell r="A119">
            <v>1012118</v>
          </cell>
          <cell r="B119" t="str">
            <v>Drejtori Rajonale AKPA Elbasan (0808)</v>
          </cell>
        </row>
        <row r="120">
          <cell r="A120">
            <v>1012119</v>
          </cell>
          <cell r="B120" t="str">
            <v>Drejtori Rajonale AKPA Fier (0909)</v>
          </cell>
        </row>
        <row r="121">
          <cell r="A121">
            <v>1012120</v>
          </cell>
          <cell r="B121" t="str">
            <v>Drejtori Rajonale AKPA Gjirokaster (1111)</v>
          </cell>
        </row>
        <row r="122">
          <cell r="A122">
            <v>1012121</v>
          </cell>
          <cell r="B122" t="str">
            <v>Drejtori Rajonale AKPA Korçe (1515)</v>
          </cell>
        </row>
        <row r="123">
          <cell r="A123">
            <v>1012122</v>
          </cell>
          <cell r="B123" t="str">
            <v>Drejtori Rajonale AKPA Kukes (1818)</v>
          </cell>
        </row>
        <row r="124">
          <cell r="A124">
            <v>1012123</v>
          </cell>
          <cell r="B124" t="str">
            <v>Drejtori Rajonale AKPA Lezhe (2020)</v>
          </cell>
        </row>
        <row r="125">
          <cell r="A125">
            <v>1012124</v>
          </cell>
          <cell r="B125" t="str">
            <v>Drejtori Rajonale AKPA Shkoder (3333)</v>
          </cell>
        </row>
        <row r="126">
          <cell r="A126">
            <v>1012125</v>
          </cell>
          <cell r="B126" t="str">
            <v>Drejtori Rajonale AKPA Vlorë (3737)</v>
          </cell>
        </row>
        <row r="127">
          <cell r="A127">
            <v>1012126</v>
          </cell>
          <cell r="B127" t="str">
            <v>Drejtori Rajonale AKPA Tirane (3535)</v>
          </cell>
        </row>
        <row r="128">
          <cell r="A128">
            <v>1012127</v>
          </cell>
          <cell r="B128" t="str">
            <v>Q.Form. Profes. Nr.1 Tirane (3535)</v>
          </cell>
        </row>
        <row r="129">
          <cell r="A129">
            <v>1012128</v>
          </cell>
          <cell r="B129" t="str">
            <v>Q.Form. Profes. Nr.4 Tirane (3535)</v>
          </cell>
        </row>
        <row r="130">
          <cell r="A130">
            <v>1012129</v>
          </cell>
          <cell r="B130" t="str">
            <v>Q.Form. Profes. Durres (0707)</v>
          </cell>
        </row>
        <row r="131">
          <cell r="A131">
            <v>1012130</v>
          </cell>
          <cell r="B131" t="str">
            <v>Q.Form. Profes. Korce (1515)</v>
          </cell>
        </row>
        <row r="132">
          <cell r="A132">
            <v>1012131</v>
          </cell>
          <cell r="B132" t="str">
            <v>Q.Form. Profes. Elbasan (0808)</v>
          </cell>
        </row>
        <row r="133">
          <cell r="A133">
            <v>1012132</v>
          </cell>
          <cell r="B133" t="str">
            <v>Q.Form. Profes. Gjirokaster (1111)</v>
          </cell>
        </row>
        <row r="134">
          <cell r="A134">
            <v>1012133</v>
          </cell>
          <cell r="B134" t="str">
            <v>Q.Form. Profes.Vlore (3737)</v>
          </cell>
        </row>
        <row r="135">
          <cell r="A135">
            <v>1012134</v>
          </cell>
          <cell r="B135" t="str">
            <v>Q.Form. Profes. Shkoder (3333)</v>
          </cell>
        </row>
        <row r="136">
          <cell r="A136">
            <v>1012135</v>
          </cell>
          <cell r="B136" t="str">
            <v>Q.Form. Profes. Fier (0909)</v>
          </cell>
        </row>
        <row r="137">
          <cell r="A137">
            <v>1012136</v>
          </cell>
          <cell r="B137" t="str">
            <v>Q.Form. Profes. Levizshme (3535)</v>
          </cell>
        </row>
        <row r="138">
          <cell r="A138">
            <v>1012137</v>
          </cell>
          <cell r="B138" t="str">
            <v>Agj Komb Arsimit Form Prof dhe Kualifikimeve (3535)</v>
          </cell>
        </row>
        <row r="139">
          <cell r="A139">
            <v>1012138</v>
          </cell>
          <cell r="B139" t="str">
            <v>Shkolla "Kristo Isak" Berat (0202)</v>
          </cell>
        </row>
        <row r="140">
          <cell r="A140">
            <v>1012139</v>
          </cell>
          <cell r="B140" t="str">
            <v>Shk. Prof "Stiliano Bandilli" Berat (0202)</v>
          </cell>
        </row>
        <row r="141">
          <cell r="A141">
            <v>1012140</v>
          </cell>
          <cell r="B141" t="str">
            <v>Shkolla "Nazmi Rushiti"Diber (0606)</v>
          </cell>
        </row>
        <row r="142">
          <cell r="A142">
            <v>1012141</v>
          </cell>
          <cell r="B142" t="str">
            <v>Shkolla "Beqir Çela" Durres (0707)</v>
          </cell>
        </row>
        <row r="143">
          <cell r="A143">
            <v>1012142</v>
          </cell>
          <cell r="B143" t="str">
            <v>Shkolla "Hysen Çela" Durres (0707)</v>
          </cell>
        </row>
        <row r="144">
          <cell r="A144">
            <v>1012143</v>
          </cell>
          <cell r="B144" t="str">
            <v>Shk. Prof. "Mihal Shahini" Elbasan (0808)</v>
          </cell>
        </row>
        <row r="145">
          <cell r="A145">
            <v>1012144</v>
          </cell>
          <cell r="B145" t="str">
            <v>Shk.Prof. "Petro Sota" Fier (0909)</v>
          </cell>
        </row>
        <row r="146">
          <cell r="A146">
            <v>1012145</v>
          </cell>
          <cell r="B146" t="str">
            <v>Shk.Prof. "Rakip Kryeziu" Fier (0909)</v>
          </cell>
        </row>
        <row r="147">
          <cell r="A147">
            <v>1012146</v>
          </cell>
          <cell r="B147" t="str">
            <v>Shk.Profesion. Mekanike Lushnje (0922)</v>
          </cell>
        </row>
        <row r="148">
          <cell r="A148">
            <v>1012147</v>
          </cell>
          <cell r="B148" t="str">
            <v>Shk. Prof."Thoma Papano" Gjirokaster (1111)</v>
          </cell>
        </row>
        <row r="149">
          <cell r="A149">
            <v>1012148</v>
          </cell>
          <cell r="B149" t="str">
            <v>Shk Prof. "Enver Qiraxhi" Pogradec (1529)</v>
          </cell>
        </row>
        <row r="150">
          <cell r="A150">
            <v>1012149</v>
          </cell>
          <cell r="B150" t="str">
            <v>Shkolla Profes "Hafzi Nela" Kukes (1818)</v>
          </cell>
        </row>
        <row r="151">
          <cell r="A151">
            <v>1012150</v>
          </cell>
          <cell r="B151" t="str">
            <v>Shkolla Profes "Kolin Gjoka" Lezhe (2020)</v>
          </cell>
        </row>
        <row r="152">
          <cell r="A152">
            <v>1012151</v>
          </cell>
          <cell r="B152" t="str">
            <v>Shkolla Profes. Industriale Rubik (2026)</v>
          </cell>
        </row>
        <row r="153">
          <cell r="A153">
            <v>1012152</v>
          </cell>
          <cell r="B153" t="str">
            <v>Shk Prof. "Arben Broci " Shkoder (3333)</v>
          </cell>
        </row>
        <row r="154">
          <cell r="A154">
            <v>1012153</v>
          </cell>
          <cell r="B154" t="str">
            <v>Shk Prof. pyjore "Kol Margjini" Shkoder (3333)</v>
          </cell>
        </row>
        <row r="155">
          <cell r="A155">
            <v>1012154</v>
          </cell>
          <cell r="B155" t="str">
            <v>Shk Profesion. "Hamdi Bushati" Shkoder (3333)</v>
          </cell>
        </row>
        <row r="156">
          <cell r="A156">
            <v>1012155</v>
          </cell>
          <cell r="B156" t="str">
            <v>Shk Prof. "Ndre Mjeda" Shkoder (3333)</v>
          </cell>
        </row>
        <row r="157">
          <cell r="A157">
            <v>1012156</v>
          </cell>
          <cell r="B157" t="str">
            <v>Shkolla Hoteleri Turizem, Tirane (3535)</v>
          </cell>
        </row>
        <row r="158">
          <cell r="A158">
            <v>1012157</v>
          </cell>
          <cell r="B158" t="str">
            <v>Shkolla Prof. Tekniko Ekonomike, Tirane (3535)</v>
          </cell>
        </row>
        <row r="159">
          <cell r="A159">
            <v>1012158</v>
          </cell>
          <cell r="B159" t="str">
            <v>Shkolla Prof. "Karl Gega", Tirane (3535)</v>
          </cell>
        </row>
        <row r="160">
          <cell r="A160">
            <v>1012159</v>
          </cell>
          <cell r="B160" t="str">
            <v>Shk. Elektrike. "Gjergj Canco", Tirane (3535)</v>
          </cell>
        </row>
        <row r="161">
          <cell r="A161">
            <v>1012160</v>
          </cell>
          <cell r="B161" t="str">
            <v>Shkolla Profesionale Kamez (3535)</v>
          </cell>
        </row>
        <row r="162">
          <cell r="A162">
            <v>1012161</v>
          </cell>
          <cell r="B162" t="str">
            <v>Shk. Profes."Agrobiznes" Kavaje (3513)</v>
          </cell>
        </row>
        <row r="163">
          <cell r="A163">
            <v>1012162</v>
          </cell>
          <cell r="B163" t="str">
            <v>Shkoll. Prof."Pavarsia" Vlore (3737)</v>
          </cell>
        </row>
        <row r="164">
          <cell r="A164">
            <v>1012163</v>
          </cell>
          <cell r="B164" t="str">
            <v>Shkoll. Prof."Tregtare" Vlore (3737)</v>
          </cell>
        </row>
        <row r="165">
          <cell r="A165">
            <v>1012164</v>
          </cell>
          <cell r="B165" t="str">
            <v>Shkoll. Prof "Antoni Athanasi" Sarande (3731)</v>
          </cell>
        </row>
        <row r="166">
          <cell r="A166">
            <v>1012165</v>
          </cell>
          <cell r="B166" t="str">
            <v>Shkolla profesionale Elbasan (0808)</v>
          </cell>
        </row>
        <row r="167">
          <cell r="A167">
            <v>1012166</v>
          </cell>
          <cell r="B167" t="str">
            <v>Shkolla e Sherbimeve Korce (1515)</v>
          </cell>
        </row>
        <row r="168">
          <cell r="A168">
            <v>1012167</v>
          </cell>
          <cell r="B168" t="str">
            <v>Shkolla Teknike Korce (1515)</v>
          </cell>
        </row>
        <row r="169">
          <cell r="A169">
            <v>1012168</v>
          </cell>
          <cell r="B169" t="str">
            <v>Enti Kombetar I Banesave (3535)</v>
          </cell>
        </row>
        <row r="170">
          <cell r="A170">
            <v>1012169</v>
          </cell>
          <cell r="B170" t="str">
            <v>Instituti I Sigurimeve Shoqerore (3535)</v>
          </cell>
        </row>
        <row r="171">
          <cell r="A171">
            <v>1012901</v>
          </cell>
          <cell r="B171" t="str">
            <v>ProSEED 2.0</v>
          </cell>
        </row>
        <row r="172">
          <cell r="A172" t="str">
            <v>2102001</v>
          </cell>
          <cell r="B172" t="str">
            <v>Bashkia Berat (0202)</v>
          </cell>
        </row>
        <row r="173">
          <cell r="A173" t="str">
            <v>2104001</v>
          </cell>
          <cell r="B173" t="str">
            <v>Bashkia Delvine (3704)</v>
          </cell>
        </row>
        <row r="174">
          <cell r="A174" t="str">
            <v>2105001</v>
          </cell>
          <cell r="B174" t="str">
            <v>Bashkia Devoll (1505)</v>
          </cell>
        </row>
        <row r="175">
          <cell r="A175" t="str">
            <v>2109001</v>
          </cell>
          <cell r="B175" t="str">
            <v>Bashkia Elbasan (0808)</v>
          </cell>
        </row>
        <row r="176">
          <cell r="A176" t="str">
            <v>2110001</v>
          </cell>
          <cell r="B176" t="str">
            <v>Bashkia Cerrik (0808)</v>
          </cell>
        </row>
        <row r="177">
          <cell r="A177" t="str">
            <v>2111001</v>
          </cell>
          <cell r="B177" t="str">
            <v>Bashkia Fier (0909)</v>
          </cell>
        </row>
        <row r="178">
          <cell r="A178" t="str">
            <v>2113001</v>
          </cell>
          <cell r="B178" t="str">
            <v>Bashkia Roskovec (0909)</v>
          </cell>
        </row>
        <row r="179">
          <cell r="A179" t="str">
            <v>2114001</v>
          </cell>
          <cell r="B179" t="str">
            <v>Bashkia Gramsh (0810)</v>
          </cell>
        </row>
        <row r="180">
          <cell r="A180" t="str">
            <v>2115001</v>
          </cell>
          <cell r="B180" t="str">
            <v>Bashkia Gjirokaster (1111)</v>
          </cell>
        </row>
        <row r="181">
          <cell r="A181" t="str">
            <v>2119001</v>
          </cell>
          <cell r="B181" t="str">
            <v>Bashkia Rogozhine (3513)</v>
          </cell>
        </row>
        <row r="182">
          <cell r="A182" t="str">
            <v>2120001</v>
          </cell>
          <cell r="B182" t="str">
            <v>Bashkia Kolonjë (1514)</v>
          </cell>
        </row>
        <row r="183">
          <cell r="A183" t="str">
            <v>2122001</v>
          </cell>
          <cell r="B183" t="str">
            <v>Bashkia Korce (1515)</v>
          </cell>
        </row>
        <row r="184">
          <cell r="A184" t="str">
            <v>2124001</v>
          </cell>
          <cell r="B184" t="str">
            <v>Bashkia Kucove (0217)</v>
          </cell>
        </row>
        <row r="185">
          <cell r="A185" t="str">
            <v>2128001</v>
          </cell>
          <cell r="B185" t="str">
            <v>Bashkia Librazhd (0821)</v>
          </cell>
        </row>
        <row r="186">
          <cell r="A186" t="str">
            <v>2132001</v>
          </cell>
          <cell r="B186" t="str">
            <v>Bashkia Mat (0625)</v>
          </cell>
        </row>
        <row r="187">
          <cell r="A187" t="str">
            <v>2135001</v>
          </cell>
          <cell r="B187" t="str">
            <v>Bashkia Permet (1128)</v>
          </cell>
        </row>
        <row r="188">
          <cell r="A188" t="str">
            <v>2136001</v>
          </cell>
          <cell r="B188" t="str">
            <v>Bashkia Pogradec (1529)</v>
          </cell>
        </row>
        <row r="189">
          <cell r="A189" t="str">
            <v>2138001</v>
          </cell>
          <cell r="B189" t="str">
            <v>Bashkia Sarande (3731)</v>
          </cell>
        </row>
        <row r="190">
          <cell r="A190" t="str">
            <v>2141001</v>
          </cell>
          <cell r="B190" t="str">
            <v>Bashkia Shkoder (3333)</v>
          </cell>
        </row>
        <row r="191">
          <cell r="A191" t="str">
            <v>2143001</v>
          </cell>
          <cell r="B191" t="str">
            <v>Bashkia Memaliaj (1134)</v>
          </cell>
        </row>
        <row r="192">
          <cell r="A192" t="str">
            <v>2146001</v>
          </cell>
          <cell r="B192" t="str">
            <v>Bashkia Vlore (3737)</v>
          </cell>
        </row>
        <row r="193">
          <cell r="A193" t="str">
            <v>2146001</v>
          </cell>
          <cell r="B193" t="str">
            <v>Bashkia Vlore (3737)</v>
          </cell>
        </row>
        <row r="194">
          <cell r="A194" t="str">
            <v>2153001</v>
          </cell>
          <cell r="B194" t="str">
            <v>Bashkia Prenjas (0821)</v>
          </cell>
        </row>
        <row r="195">
          <cell r="A195" t="str">
            <v>2154001</v>
          </cell>
          <cell r="B195" t="str">
            <v>Bashkia Kelcyre (1128)</v>
          </cell>
        </row>
        <row r="196">
          <cell r="A196" t="str">
            <v>2157001</v>
          </cell>
          <cell r="B196" t="str">
            <v>Bashkia Vau Dejes (3333)</v>
          </cell>
        </row>
        <row r="197">
          <cell r="A197" t="str">
            <v>2157001</v>
          </cell>
          <cell r="B197" t="str">
            <v>Bashkia Vau Dejes (3333)</v>
          </cell>
        </row>
        <row r="198">
          <cell r="A198" t="str">
            <v>2159001</v>
          </cell>
          <cell r="B198" t="str">
            <v>Bashkia Selenice (3737)</v>
          </cell>
        </row>
        <row r="199">
          <cell r="A199" t="str">
            <v>2160001</v>
          </cell>
          <cell r="B199" t="str">
            <v>Bashkia Himare (3737)</v>
          </cell>
        </row>
        <row r="200">
          <cell r="A200" t="str">
            <v>2167001</v>
          </cell>
          <cell r="B200" t="str">
            <v>Bashkia Dimal (0202)</v>
          </cell>
        </row>
        <row r="201">
          <cell r="A201" t="str">
            <v>2168001</v>
          </cell>
          <cell r="B201" t="str">
            <v>Bashkia Maliq (1515)</v>
          </cell>
        </row>
        <row r="202">
          <cell r="A202" t="str">
            <v>2452001</v>
          </cell>
          <cell r="B202" t="str">
            <v>Bashkia Dropull (1111)</v>
          </cell>
        </row>
        <row r="203">
          <cell r="A203" t="str">
            <v>2499001</v>
          </cell>
          <cell r="B203" t="str">
            <v>Bashkia Pustec (1515)</v>
          </cell>
        </row>
      </sheetData>
      <sheetData sheetId="1" refreshError="1">
        <row r="1">
          <cell r="A1" t="str">
            <v>Kod output</v>
          </cell>
          <cell r="B1" t="str">
            <v>Pershkrimi</v>
          </cell>
        </row>
        <row r="2">
          <cell r="A2">
            <v>91201</v>
          </cell>
          <cell r="B2" t="str">
            <v>Jo-projekte (001-12-01110)</v>
          </cell>
        </row>
        <row r="3">
          <cell r="A3" t="str">
            <v>91201AA</v>
          </cell>
          <cell r="B3" t="str">
            <v>Akte ligjore/nenligjore te miratuara</v>
          </cell>
        </row>
        <row r="4">
          <cell r="A4" t="str">
            <v>91201AB</v>
          </cell>
          <cell r="B4" t="str">
            <v>Staf i trajnuar</v>
          </cell>
        </row>
        <row r="5">
          <cell r="A5">
            <v>91202</v>
          </cell>
          <cell r="B5" t="str">
            <v>Jo-projekte (001-12-08220)</v>
          </cell>
        </row>
        <row r="6">
          <cell r="A6" t="str">
            <v>91202AA</v>
          </cell>
          <cell r="B6" t="str">
            <v>Objekte monument kulture të ruajtura dhe mbrojtura</v>
          </cell>
        </row>
        <row r="7">
          <cell r="A7" t="str">
            <v>91202AB</v>
          </cell>
          <cell r="B7" t="str">
            <v>Trashegimia materiale e jomateriale e inventarizuar.</v>
          </cell>
        </row>
        <row r="8">
          <cell r="A8" t="str">
            <v>91202AC</v>
          </cell>
          <cell r="B8" t="str">
            <v>Muze të mirëmbajtura dhe të vizitueshëm nga publiku</v>
          </cell>
        </row>
        <row r="9">
          <cell r="A9" t="str">
            <v>91202AD</v>
          </cell>
          <cell r="B9" t="str">
            <v>Aktivitete të fushës së trashëgimisë jomateriale</v>
          </cell>
        </row>
        <row r="10">
          <cell r="A10" t="str">
            <v>91202AE</v>
          </cell>
          <cell r="B10" t="str">
            <v>Studime mbi perberjen e ujrave dhe efektin qe ato kane ne rrenojat e parkut te Butrintit</v>
          </cell>
        </row>
        <row r="11">
          <cell r="A11" t="str">
            <v>91202AF</v>
          </cell>
          <cell r="B11" t="str">
            <v>Produkte digjitale, modelet 3d dhe laboratorë digjitalizim për Trashëgiminë Kulturore të krijuar</v>
          </cell>
        </row>
        <row r="12">
          <cell r="A12" t="str">
            <v>91202AG</v>
          </cell>
          <cell r="B12" t="str">
            <v>Kthimin e objekteve ne qendra historike, ne modele biznesi</v>
          </cell>
        </row>
        <row r="13">
          <cell r="A13">
            <v>91203</v>
          </cell>
          <cell r="B13" t="str">
            <v>Jo-projekte (001-12-08230)</v>
          </cell>
        </row>
        <row r="14">
          <cell r="A14" t="str">
            <v>91203AA</v>
          </cell>
          <cell r="B14" t="str">
            <v>Premiera dhe shfaqje artistike të zhanrit skenik operistik, koreografik dhe folklorit kombëtar.</v>
          </cell>
        </row>
        <row r="15">
          <cell r="A15" t="str">
            <v>91203AB</v>
          </cell>
          <cell r="B15" t="str">
            <v>Premiera dhe shfaqje artistike të zhanrit skenik teatror klasik dhe bashkëkohor.</v>
          </cell>
        </row>
        <row r="16">
          <cell r="A16" t="str">
            <v>91203AC</v>
          </cell>
          <cell r="B16" t="str">
            <v>Premiera dhe shfaqje artistike të zhanrit skenik teatror eksperimental klasik dhe bashkëkohor.</v>
          </cell>
        </row>
        <row r="17">
          <cell r="A17" t="str">
            <v>91203AD</v>
          </cell>
          <cell r="B17" t="str">
            <v>Ekspozita me vepra pjesë e fondit të GKA, të përkohshme të autorëve të traditës dhe bashkëkohore, autorë të diasporës dhe të huaj.</v>
          </cell>
        </row>
        <row r="18">
          <cell r="A18" t="str">
            <v>91203AE</v>
          </cell>
          <cell r="B18" t="str">
            <v>Vepra arti te restauruara dhe te mirembajtura</v>
          </cell>
        </row>
        <row r="19">
          <cell r="A19" t="str">
            <v>91203AF</v>
          </cell>
          <cell r="B19" t="str">
            <v>Veprimtari edukuese të teatrit me dhe për fëmijë</v>
          </cell>
        </row>
        <row r="20">
          <cell r="A20" t="str">
            <v>91203AG</v>
          </cell>
          <cell r="B20" t="str">
            <v>Veprimtari artistike në zhanrin e cirkut si dhe eksperimentimin  e formave  të reja të shprehjes skenike bashkëkohore.</v>
          </cell>
        </row>
        <row r="21">
          <cell r="A21" t="str">
            <v>91203AH</v>
          </cell>
          <cell r="B21" t="str">
            <v>Veprimtari promovuese te materialeve filmike, pjesë e fondit të kinematografisë shqiptare dhe asaj të huaj.</v>
          </cell>
        </row>
        <row r="22">
          <cell r="A22" t="str">
            <v>91203AI</v>
          </cell>
          <cell r="B22" t="str">
            <v>Veprimtari dhe shërbime te integruara dhe inovative per qytetaret përdorues dhe frekuentues te koleksioneve bibliotekare</v>
          </cell>
        </row>
        <row r="23">
          <cell r="A23" t="str">
            <v>91203AJ</v>
          </cell>
          <cell r="B23" t="str">
            <v>Projekte dhe programe ne mbeshtetje te skenes se pavarur</v>
          </cell>
        </row>
        <row r="24">
          <cell r="A24" t="str">
            <v>91203AK</v>
          </cell>
          <cell r="B24" t="str">
            <v>Aktivitete me fokus promovimin e krijimtarisë letrare</v>
          </cell>
        </row>
        <row r="25">
          <cell r="A25" t="str">
            <v>91203AL</v>
          </cell>
          <cell r="B25" t="str">
            <v>Javët kulturore të huaja në Shqipëri</v>
          </cell>
        </row>
        <row r="26">
          <cell r="A26" t="str">
            <v>91203AM</v>
          </cell>
          <cell r="B26" t="str">
            <v>Promovimi i veprave te artit ne hapesirat publike</v>
          </cell>
        </row>
        <row r="27">
          <cell r="A27" t="str">
            <v>91203AN</v>
          </cell>
          <cell r="B27" t="str">
            <v>Shfaqje teatrore per te rinjte prane TKEKS</v>
          </cell>
        </row>
        <row r="28">
          <cell r="A28" t="str">
            <v>91203AO</v>
          </cell>
          <cell r="B28" t="str">
            <v>Tirana, Kryeqyteti Evropian i Rinise 2022</v>
          </cell>
        </row>
        <row r="29">
          <cell r="A29" t="str">
            <v>91203AP</v>
          </cell>
          <cell r="B29" t="str">
            <v>Veprimtari ne kuader te Vitit Mbarekombetar te 80-vjetorit te Çlirimit</v>
          </cell>
        </row>
        <row r="30">
          <cell r="A30">
            <v>91204</v>
          </cell>
          <cell r="B30" t="str">
            <v>Jo-projekte (001-12-01150)</v>
          </cell>
        </row>
        <row r="31">
          <cell r="A31" t="str">
            <v>91204AA</v>
          </cell>
          <cell r="B31" t="str">
            <v>Sherbime dhe proçese inovatore të zbatuara</v>
          </cell>
        </row>
        <row r="32">
          <cell r="A32">
            <v>91205</v>
          </cell>
          <cell r="B32" t="str">
            <v>Jo-projekte (001-12-04130)</v>
          </cell>
        </row>
        <row r="33">
          <cell r="A33" t="str">
            <v>91205AA</v>
          </cell>
          <cell r="B33" t="str">
            <v>Akte ligjore dhe nenligjore te miratuara</v>
          </cell>
        </row>
        <row r="34">
          <cell r="A34" t="str">
            <v>91205AB</v>
          </cell>
          <cell r="B34" t="str">
            <v>Grante për mbështetjen e ndërmarrjeve të vogla dhe të mesme</v>
          </cell>
        </row>
        <row r="35">
          <cell r="A35" t="str">
            <v>91205AC</v>
          </cell>
          <cell r="B35" t="str">
            <v>Sherbime te ofruara per bizneset sipas sistemit te Regjistrimit te Biznesit</v>
          </cell>
        </row>
        <row r="36">
          <cell r="A36" t="str">
            <v>91205AD</v>
          </cell>
          <cell r="B36" t="str">
            <v>Sherbime te ofruara per bizneset sipas sistemit te Regjistrimit te Licencave</v>
          </cell>
        </row>
        <row r="37">
          <cell r="A37" t="str">
            <v>91205AE</v>
          </cell>
          <cell r="B37" t="str">
            <v>Promovimi i shqiperise si destinacion investimesh / kujdesi ndaj investitoreve</v>
          </cell>
        </row>
        <row r="38">
          <cell r="A38" t="str">
            <v>91205AF</v>
          </cell>
          <cell r="B38" t="str">
            <v>Studime Fiizbiliteti per projektet Koncesionare/PPP</v>
          </cell>
        </row>
        <row r="39">
          <cell r="A39" t="str">
            <v>91205AG</v>
          </cell>
          <cell r="B39" t="str">
            <v>Kontrata Koncesione/ PPP te publikuara ne regjistrin elektronik te koncesioneve</v>
          </cell>
        </row>
        <row r="40">
          <cell r="A40">
            <v>91206</v>
          </cell>
          <cell r="B40" t="str">
            <v>Jo-projekte (001-12-04160)</v>
          </cell>
        </row>
        <row r="41">
          <cell r="A41" t="str">
            <v>91206AA</v>
          </cell>
          <cell r="B41" t="str">
            <v>Kalibrime dhe verfikime te meteeve matese</v>
          </cell>
        </row>
        <row r="42">
          <cell r="A42" t="str">
            <v>91206AB</v>
          </cell>
          <cell r="B42" t="str">
            <v>Anetare me te drejta te plota ne organizata nderkombatare EUROMED, BIPM, WELMEC, OIML, IMECO</v>
          </cell>
        </row>
        <row r="43">
          <cell r="A43" t="str">
            <v>91206AC</v>
          </cell>
          <cell r="B43" t="str">
            <v>Inspektime per mbikqyrjen e tregut ne te gjithe territoine e vendit</v>
          </cell>
        </row>
        <row r="44">
          <cell r="A44" t="str">
            <v>91206AD</v>
          </cell>
          <cell r="B44" t="str">
            <v>Standarde evropiane dhe nderkombetare te adaptuara, miratuara si SSH</v>
          </cell>
        </row>
        <row r="45">
          <cell r="A45" t="str">
            <v>91206AE</v>
          </cell>
          <cell r="B45" t="str">
            <v>Certifikata akreditimi te njohura ne vendet nderkombetare</v>
          </cell>
        </row>
        <row r="46">
          <cell r="A46">
            <v>91207</v>
          </cell>
          <cell r="B46" t="str">
            <v>Jo-projekte (001-12-04170)</v>
          </cell>
        </row>
        <row r="47">
          <cell r="A47" t="str">
            <v>91207AA</v>
          </cell>
          <cell r="B47" t="str">
            <v>Inspektimet e realizura nga ISHPSHSH</v>
          </cell>
        </row>
        <row r="48">
          <cell r="A48">
            <v>91208</v>
          </cell>
          <cell r="B48" t="str">
            <v>Jo-projekte (001-12-06190)</v>
          </cell>
        </row>
        <row r="49">
          <cell r="A49" t="str">
            <v>91208AA</v>
          </cell>
          <cell r="B49" t="str">
            <v>Kredi ekzistuese qe subvencionohen</v>
          </cell>
        </row>
        <row r="50">
          <cell r="A50" t="str">
            <v>91208AB</v>
          </cell>
          <cell r="B50" t="str">
            <v>Kredi te reja</v>
          </cell>
        </row>
        <row r="51">
          <cell r="A51" t="str">
            <v>91208AC</v>
          </cell>
          <cell r="B51" t="str">
            <v>Bonusi i qirase</v>
          </cell>
        </row>
        <row r="52">
          <cell r="A52" t="str">
            <v>91208AD</v>
          </cell>
          <cell r="B52" t="str">
            <v>Grant i menjehershem</v>
          </cell>
        </row>
        <row r="53">
          <cell r="A53" t="str">
            <v>91208AE</v>
          </cell>
          <cell r="B53" t="str">
            <v>Subvencionim qiraje per banore te shpronesuar nga Unaza Madhe Tirane</v>
          </cell>
        </row>
        <row r="54">
          <cell r="A54">
            <v>91209</v>
          </cell>
          <cell r="B54" t="str">
            <v>Jo-projekte (001-12-09240)</v>
          </cell>
        </row>
        <row r="55">
          <cell r="A55" t="str">
            <v>91209AA</v>
          </cell>
          <cell r="B55" t="str">
            <v>Nxenes qe ndjekin shkollat e AP</v>
          </cell>
        </row>
        <row r="56">
          <cell r="A56" t="str">
            <v>91209AB</v>
          </cell>
          <cell r="B56" t="str">
            <v>Bursa te perfituara nga nxensit e AP</v>
          </cell>
        </row>
        <row r="57">
          <cell r="A57" t="str">
            <v>91209AC</v>
          </cell>
          <cell r="B57" t="str">
            <v>Nxenes qe perfitojne subvencion tekste mesimore</v>
          </cell>
        </row>
        <row r="58">
          <cell r="A58" t="str">
            <v>91209AD</v>
          </cell>
          <cell r="B58" t="str">
            <v>Skelet kurikula dhe materiale mesimore të hartuara</v>
          </cell>
        </row>
        <row r="59">
          <cell r="A59" t="str">
            <v>91209AE</v>
          </cell>
          <cell r="B59" t="str">
            <v>Standarte profesionesh dhe kualifikimesh te miratuara</v>
          </cell>
        </row>
        <row r="60">
          <cell r="A60" t="str">
            <v>91209AF</v>
          </cell>
          <cell r="B60" t="str">
            <v>Mesues te trajnuar</v>
          </cell>
        </row>
        <row r="61">
          <cell r="A61" t="str">
            <v>91209AG</v>
          </cell>
          <cell r="B61" t="str">
            <v>Akte neligjore te hartuara e miratuara</v>
          </cell>
        </row>
        <row r="62">
          <cell r="A62" t="str">
            <v>91209AH</v>
          </cell>
          <cell r="B62" t="str">
            <v>Ofrues te AFP te mbeshtetur per sigurimin e cilesise</v>
          </cell>
        </row>
        <row r="63">
          <cell r="A63">
            <v>91210</v>
          </cell>
          <cell r="B63" t="str">
            <v>Jo-projekte (001-12-10220)</v>
          </cell>
        </row>
        <row r="64">
          <cell r="A64" t="str">
            <v>91210AA</v>
          </cell>
          <cell r="B64" t="str">
            <v>Transferte buxhetore per te mbuluar diferencen midis te ardhurave dhe shpenzimeve te skemes se Pensioneve publike</v>
          </cell>
        </row>
        <row r="65">
          <cell r="A65" t="str">
            <v>91210AB</v>
          </cell>
          <cell r="B65" t="str">
            <v>Përfitime të llogaritura dhe shpërndara për kompensime për Trajtim i vecante i punonjësve të nëntokës</v>
          </cell>
        </row>
        <row r="66">
          <cell r="A66" t="str">
            <v>91210AC</v>
          </cell>
          <cell r="B66" t="str">
            <v>Perfitime te llogaritura e te shperndara per sigurimin suplementar te personave me statusin Profesor</v>
          </cell>
        </row>
        <row r="67">
          <cell r="A67" t="str">
            <v>91210AD</v>
          </cell>
          <cell r="B67" t="str">
            <v>Përfitime të llogaritura e të shpërndara për sigurimin shtetëror suplementar</v>
          </cell>
        </row>
        <row r="68">
          <cell r="A68" t="str">
            <v>91210AE</v>
          </cell>
          <cell r="B68" t="str">
            <v>Përfitime të llogaritura dhe shpërndara për sigurimin suplementar të ish policeve</v>
          </cell>
        </row>
        <row r="69">
          <cell r="A69" t="str">
            <v>91210AF</v>
          </cell>
          <cell r="B69" t="str">
            <v>Përfitime të llogaritura e shpërndara për sigurimin suplementar për persona mëm statusin Metalurg</v>
          </cell>
        </row>
        <row r="70">
          <cell r="A70" t="str">
            <v>91210AG</v>
          </cell>
          <cell r="B70" t="str">
            <v>Përfitime të llogaritura e shpërndara për sigurimin suplementar për persona nën statusin Naftëtar</v>
          </cell>
        </row>
        <row r="71">
          <cell r="A71" t="str">
            <v>91210AH</v>
          </cell>
          <cell r="B71" t="str">
            <v>Përfitime të llogaritura dhe shpërndara për programin e Kompensimit të Çmimeve</v>
          </cell>
        </row>
        <row r="72">
          <cell r="A72" t="str">
            <v>91210AI</v>
          </cell>
          <cell r="B72" t="str">
            <v>Përfitime të llogaritura dhe shpërndara për programin e pensioneve të posacme shtetërore</v>
          </cell>
        </row>
        <row r="73">
          <cell r="A73" t="str">
            <v>91210AJ</v>
          </cell>
          <cell r="B73" t="str">
            <v>Perfitime te llogaritura dhe shperndara per shperblime per Pensionet e Veteraneve</v>
          </cell>
        </row>
        <row r="74">
          <cell r="A74" t="str">
            <v>91210AK</v>
          </cell>
          <cell r="B74" t="str">
            <v>Përfitime të llogaritura dhe shpërndara për shpërblime për Invalidët e Punës</v>
          </cell>
        </row>
        <row r="75">
          <cell r="A75" t="str">
            <v>91210AL</v>
          </cell>
          <cell r="B75" t="str">
            <v>Përfitime të llogaritura dhe shpërndara për kompensime për të ardhurat e pensionistëve</v>
          </cell>
        </row>
        <row r="76">
          <cell r="A76" t="str">
            <v>91210AM</v>
          </cell>
          <cell r="B76" t="str">
            <v>Përfitime të llogaritura dhe shpërndara për kompensime për pensionet sociale</v>
          </cell>
        </row>
        <row r="77">
          <cell r="A77" t="str">
            <v>91210AN</v>
          </cell>
          <cell r="B77" t="str">
            <v>Përfitime të llogaritura dhe shpërndara për kompensime mbi statusin Dëshmor i Atdheut</v>
          </cell>
        </row>
        <row r="78">
          <cell r="A78" t="str">
            <v>91210AO</v>
          </cell>
          <cell r="B78" t="str">
            <v>Përfitime të llogaritura dhe shpërndara për trajtimin e veçantë për shpenzime varrimi</v>
          </cell>
        </row>
        <row r="79">
          <cell r="A79" t="str">
            <v>91210AP</v>
          </cell>
          <cell r="B79" t="str">
            <v>Përfitues dhe transferta nga Fondi i Sigurimeve Shoqerore për raste barrëlindje</v>
          </cell>
        </row>
        <row r="80">
          <cell r="A80" t="str">
            <v>91210AQ</v>
          </cell>
          <cell r="B80" t="str">
            <v>Inspektorë që kryejnë mbledhjen dhe administrimin e kontributeve të fermerëve dhe kontributeve vullnetare</v>
          </cell>
        </row>
        <row r="81">
          <cell r="A81" t="str">
            <v>91210AR</v>
          </cell>
          <cell r="B81" t="str">
            <v>Akte ligjore/nenligjore te hartuara</v>
          </cell>
        </row>
        <row r="82">
          <cell r="A82" t="str">
            <v>91210AS</v>
          </cell>
          <cell r="B82" t="str">
            <v>Përfitues dhe transferta nga Fondi i Sigurimeve Shoqerore për raste të paaftësisë së përkohshme në punë</v>
          </cell>
        </row>
        <row r="83">
          <cell r="A83" t="str">
            <v>91210AT</v>
          </cell>
          <cell r="B83" t="str">
            <v>Përfitues dhe transferta nga Fondi i Sigurimeve Shoqerore për raste të raste aksidentesh në punë dhe sëmundjesh profesionale</v>
          </cell>
        </row>
        <row r="84">
          <cell r="A84">
            <v>91211</v>
          </cell>
          <cell r="B84" t="str">
            <v>Jo-projekte (001-12-10550)</v>
          </cell>
        </row>
        <row r="85">
          <cell r="A85" t="str">
            <v>91211AA</v>
          </cell>
          <cell r="B85" t="str">
            <v>Ndermjetesime te realizuara nga Zyrat e Punesimit AKPA</v>
          </cell>
        </row>
        <row r="86">
          <cell r="A86" t="str">
            <v>91211AB</v>
          </cell>
          <cell r="B86" t="str">
            <v>Te punesuar/ te trajnuar nepermjet pjesemarjes ne programet e nxitjes se punsesimit</v>
          </cell>
        </row>
        <row r="87">
          <cell r="A87" t="str">
            <v>91211AC</v>
          </cell>
          <cell r="B87" t="str">
            <v>Te trajnuar ne Qendrat e Formimit Profesional Publik</v>
          </cell>
        </row>
        <row r="88">
          <cell r="A88" t="str">
            <v>91211AD</v>
          </cell>
          <cell r="B88" t="str">
            <v>Te rinj perfitues te nismes Garancia Rinore</v>
          </cell>
        </row>
        <row r="89">
          <cell r="A89" t="str">
            <v>91211AE</v>
          </cell>
          <cell r="B89" t="str">
            <v>Kursante ne formimim profesional sipas VKM nr.646 dt 5.10.2022( Kodimi)</v>
          </cell>
        </row>
        <row r="90">
          <cell r="A90" t="str">
            <v>91211AF</v>
          </cell>
          <cell r="B90" t="str">
            <v>Leje pune per shtesait e huaj, raportime statistikore, financiare, procedura prokurimi</v>
          </cell>
        </row>
        <row r="91">
          <cell r="A91" t="str">
            <v>91211AG</v>
          </cell>
          <cell r="B91" t="str">
            <v>Persona te trajtuar me pagese papunesie</v>
          </cell>
        </row>
      </sheetData>
      <sheetData sheetId="2" refreshError="1">
        <row r="1">
          <cell r="A1" t="str">
            <v>Prog</v>
          </cell>
          <cell r="B1" t="str">
            <v>Emer programi</v>
          </cell>
        </row>
        <row r="2">
          <cell r="A2">
            <v>1110</v>
          </cell>
          <cell r="B2" t="str">
            <v>Planifikimi, Menaxhimi dhe Administrimi</v>
          </cell>
        </row>
        <row r="3">
          <cell r="A3">
            <v>8220</v>
          </cell>
          <cell r="B3" t="str">
            <v xml:space="preserve">Trashegimia Kulturore dhe Muzete </v>
          </cell>
        </row>
        <row r="4">
          <cell r="A4">
            <v>8230</v>
          </cell>
          <cell r="B4" t="str">
            <v xml:space="preserve">Arti dhe Kultura </v>
          </cell>
        </row>
        <row r="5">
          <cell r="A5">
            <v>1150</v>
          </cell>
          <cell r="B5" t="str">
            <v>Mbështetje për Inovacion dhe Teknologji</v>
          </cell>
        </row>
        <row r="6">
          <cell r="A6">
            <v>4130</v>
          </cell>
          <cell r="B6" t="str">
            <v>Mbeshtetje per Zhvillim Ekonomik</v>
          </cell>
        </row>
        <row r="7">
          <cell r="A7">
            <v>4160</v>
          </cell>
          <cell r="B7" t="str">
            <v>Mbeshtetje per Mbikq. e Tregut, Infrast. e Ciles. dhe Pron. Industr.</v>
          </cell>
        </row>
        <row r="8">
          <cell r="A8">
            <v>10220</v>
          </cell>
          <cell r="B8" t="str">
            <v>Sigurimi Shoqeror</v>
          </cell>
        </row>
        <row r="9">
          <cell r="A9">
            <v>10550</v>
          </cell>
          <cell r="B9" t="str">
            <v>Tregu i Punes</v>
          </cell>
        </row>
        <row r="10">
          <cell r="A10">
            <v>4170</v>
          </cell>
          <cell r="B10" t="str">
            <v>Inspektimi ne Pune</v>
          </cell>
        </row>
        <row r="11">
          <cell r="A11">
            <v>9240</v>
          </cell>
          <cell r="B11" t="str">
            <v>Arsimi i  Mesem (profesional)</v>
          </cell>
        </row>
        <row r="12">
          <cell r="A12">
            <v>6190</v>
          </cell>
          <cell r="B12" t="str">
            <v>Strehimi</v>
          </cell>
        </row>
      </sheetData>
      <sheetData sheetId="3" refreshError="1">
        <row r="1">
          <cell r="A1" t="str">
            <v>Llogaria Ekonomike</v>
          </cell>
          <cell r="B1" t="str">
            <v>Pershkrimi</v>
          </cell>
        </row>
        <row r="2">
          <cell r="A2">
            <v>600</v>
          </cell>
          <cell r="B2" t="str">
            <v>Pagat</v>
          </cell>
        </row>
        <row r="3">
          <cell r="A3">
            <v>601</v>
          </cell>
          <cell r="B3" t="str">
            <v>Kontrib.e
 Sigurimeve Shoqerore</v>
          </cell>
        </row>
        <row r="4">
          <cell r="A4">
            <v>602</v>
          </cell>
          <cell r="B4" t="str">
            <v>Mallra dhe
Sherbime</v>
          </cell>
        </row>
        <row r="5">
          <cell r="A5">
            <v>603</v>
          </cell>
          <cell r="B5" t="str">
            <v>Subveci-
net</v>
          </cell>
        </row>
        <row r="6">
          <cell r="A6">
            <v>604</v>
          </cell>
          <cell r="B6" t="str">
            <v>Te Tjera
Transfer.Korrente Brendshme</v>
          </cell>
        </row>
        <row r="7">
          <cell r="A7">
            <v>605</v>
          </cell>
          <cell r="B7" t="str">
            <v>Transfer.
Korrente te Huaja</v>
          </cell>
        </row>
        <row r="8">
          <cell r="A8">
            <v>606</v>
          </cell>
          <cell r="B8" t="str">
            <v>Transferta per Buxhetet Familiare dhe Individet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8A77-CBDD-4633-B628-D5D021E5F514}">
  <dimension ref="A1:Q214"/>
  <sheetViews>
    <sheetView tabSelected="1" topLeftCell="H168" zoomScale="90" zoomScaleNormal="90" workbookViewId="0">
      <selection activeCell="Q213" sqref="Q213"/>
    </sheetView>
  </sheetViews>
  <sheetFormatPr defaultRowHeight="14.25" x14ac:dyDescent="0.2"/>
  <cols>
    <col min="1" max="3" width="9.140625" style="66"/>
    <col min="4" max="4" width="60" style="66" bestFit="1" customWidth="1"/>
    <col min="5" max="6" width="9.140625" style="66"/>
    <col min="7" max="7" width="37.7109375" style="66" bestFit="1" customWidth="1"/>
    <col min="8" max="8" width="18.5703125" style="66" customWidth="1"/>
    <col min="9" max="9" width="24.5703125" style="66" customWidth="1"/>
    <col min="10" max="11" width="9.140625" style="66"/>
    <col min="12" max="12" width="21.7109375" style="66" customWidth="1"/>
    <col min="13" max="13" width="15.28515625" style="67" customWidth="1"/>
    <col min="14" max="14" width="13.42578125" style="67" bestFit="1" customWidth="1"/>
    <col min="15" max="15" width="16.85546875" style="67" bestFit="1" customWidth="1"/>
    <col min="16" max="16" width="15.28515625" style="67" bestFit="1" customWidth="1"/>
    <col min="17" max="17" width="11.5703125" style="67" bestFit="1" customWidth="1"/>
    <col min="18" max="16384" width="9.140625" style="66"/>
  </cols>
  <sheetData>
    <row r="1" spans="1:17" ht="28.5" x14ac:dyDescent="0.2">
      <c r="A1" s="80" t="s">
        <v>38</v>
      </c>
      <c r="B1" s="80" t="s">
        <v>23</v>
      </c>
      <c r="C1" s="80" t="s">
        <v>35</v>
      </c>
      <c r="D1" s="80" t="s">
        <v>24</v>
      </c>
      <c r="E1" s="80" t="s">
        <v>29</v>
      </c>
      <c r="F1" s="80" t="s">
        <v>25</v>
      </c>
      <c r="G1" s="80" t="s">
        <v>30</v>
      </c>
      <c r="H1" s="81" t="s">
        <v>37</v>
      </c>
      <c r="I1" s="81" t="s">
        <v>28</v>
      </c>
      <c r="J1" s="80" t="s">
        <v>26</v>
      </c>
      <c r="K1" s="80" t="s">
        <v>27</v>
      </c>
      <c r="L1" s="80" t="s">
        <v>28</v>
      </c>
      <c r="M1" s="82" t="s">
        <v>31</v>
      </c>
      <c r="N1" s="82" t="s">
        <v>33</v>
      </c>
      <c r="O1" s="82" t="s">
        <v>32</v>
      </c>
      <c r="P1" s="82" t="s">
        <v>34</v>
      </c>
      <c r="Q1" s="92" t="s">
        <v>155</v>
      </c>
    </row>
    <row r="2" spans="1:17" s="68" customFormat="1" ht="15" x14ac:dyDescent="0.25">
      <c r="A2" s="72">
        <v>1</v>
      </c>
      <c r="B2" s="72">
        <v>12</v>
      </c>
      <c r="C2" s="72">
        <v>1012001</v>
      </c>
      <c r="D2" s="72" t="str">
        <f>VLOOKUP(C2,[1]institucion!$A:$B,2,FALSE)</f>
        <v>Aparati i Ministrise se Ekonomise, Kultures dhe Inovacionit (3535)</v>
      </c>
      <c r="E2" s="72" t="s">
        <v>0</v>
      </c>
      <c r="F2" s="72">
        <v>1110</v>
      </c>
      <c r="G2" s="72" t="str">
        <f>VLOOKUP(F2,[1]programet!$A:$B,2,FALSE)</f>
        <v>Planifikimi, Menaxhimi dhe Administrimi</v>
      </c>
      <c r="H2" s="72">
        <v>600</v>
      </c>
      <c r="I2" s="72" t="str">
        <f>VLOOKUP(H2,[1]llogarite!$A:$B,2,FALSE)</f>
        <v>Pagat</v>
      </c>
      <c r="J2" s="72">
        <v>3535</v>
      </c>
      <c r="K2" s="72" t="s">
        <v>2</v>
      </c>
      <c r="L2" s="72" t="str">
        <f>VLOOKUP(K2,[1]produkt!$A:$B,2,FALSE)</f>
        <v>Akte ligjore/nenligjore te miratuara</v>
      </c>
      <c r="M2" s="73">
        <v>111286777</v>
      </c>
      <c r="N2" s="73">
        <v>0</v>
      </c>
      <c r="O2" s="73">
        <v>104920600</v>
      </c>
      <c r="P2" s="73">
        <v>6366177</v>
      </c>
      <c r="Q2" s="90">
        <f>O2/M2</f>
        <v>0.94279484794496293</v>
      </c>
    </row>
    <row r="3" spans="1:17" s="68" customFormat="1" ht="15" x14ac:dyDescent="0.25">
      <c r="A3" s="72">
        <v>1</v>
      </c>
      <c r="B3" s="72">
        <v>12</v>
      </c>
      <c r="C3" s="72">
        <v>1012001</v>
      </c>
      <c r="D3" s="72" t="str">
        <f>VLOOKUP(C3,[1]institucion!$A:$B,2,FALSE)</f>
        <v>Aparati i Ministrise se Ekonomise, Kultures dhe Inovacionit (3535)</v>
      </c>
      <c r="E3" s="72" t="s">
        <v>0</v>
      </c>
      <c r="F3" s="72">
        <v>1110</v>
      </c>
      <c r="G3" s="72" t="str">
        <f>VLOOKUP(F3,[1]programet!$A:$B,2,FALSE)</f>
        <v>Planifikimi, Menaxhimi dhe Administrimi</v>
      </c>
      <c r="H3" s="72">
        <v>601</v>
      </c>
      <c r="I3" s="72" t="str">
        <f>VLOOKUP(H3,[1]llogarite!$A:$B,2,FALSE)</f>
        <v>Kontrib.e
 Sigurimeve Shoqerore</v>
      </c>
      <c r="J3" s="72">
        <v>3535</v>
      </c>
      <c r="K3" s="72" t="s">
        <v>2</v>
      </c>
      <c r="L3" s="72" t="str">
        <f>VLOOKUP(K3,[1]produkt!$A:$B,2,FALSE)</f>
        <v>Akte ligjore/nenligjore te miratuara</v>
      </c>
      <c r="M3" s="73">
        <v>20061646</v>
      </c>
      <c r="N3" s="73">
        <v>0</v>
      </c>
      <c r="O3" s="73">
        <v>16445762</v>
      </c>
      <c r="P3" s="73">
        <v>3615884</v>
      </c>
      <c r="Q3" s="90">
        <f t="shared" ref="Q3:Q66" si="0">O3/M3</f>
        <v>0.81976134959215208</v>
      </c>
    </row>
    <row r="4" spans="1:17" s="68" customFormat="1" ht="15" x14ac:dyDescent="0.25">
      <c r="A4" s="72">
        <v>1</v>
      </c>
      <c r="B4" s="72">
        <v>12</v>
      </c>
      <c r="C4" s="72">
        <v>1012001</v>
      </c>
      <c r="D4" s="72" t="str">
        <f>VLOOKUP(C4,[1]institucion!$A:$B,2,FALSE)</f>
        <v>Aparati i Ministrise se Ekonomise, Kultures dhe Inovacionit (3535)</v>
      </c>
      <c r="E4" s="72" t="s">
        <v>0</v>
      </c>
      <c r="F4" s="72">
        <v>1110</v>
      </c>
      <c r="G4" s="72" t="str">
        <f>VLOOKUP(F4,[1]programet!$A:$B,2,FALSE)</f>
        <v>Planifikimi, Menaxhimi dhe Administrimi</v>
      </c>
      <c r="H4" s="72">
        <v>602</v>
      </c>
      <c r="I4" s="72" t="str">
        <f>VLOOKUP(H4,[1]llogarite!$A:$B,2,FALSE)</f>
        <v>Mallra dhe
Sherbime</v>
      </c>
      <c r="J4" s="72">
        <v>3535</v>
      </c>
      <c r="K4" s="72" t="s">
        <v>3</v>
      </c>
      <c r="L4" s="72" t="str">
        <f>VLOOKUP(K4,[1]produkt!$A:$B,2,FALSE)</f>
        <v>Staf i trajnuar</v>
      </c>
      <c r="M4" s="73">
        <v>172750000</v>
      </c>
      <c r="N4" s="73">
        <v>7351045</v>
      </c>
      <c r="O4" s="73">
        <v>157511468.09999999</v>
      </c>
      <c r="P4" s="73">
        <v>7887486.9000000004</v>
      </c>
      <c r="Q4" s="90">
        <f t="shared" si="0"/>
        <v>0.91178852735166427</v>
      </c>
    </row>
    <row r="5" spans="1:17" s="68" customFormat="1" ht="15" x14ac:dyDescent="0.25">
      <c r="A5" s="72">
        <v>1</v>
      </c>
      <c r="B5" s="72">
        <v>12</v>
      </c>
      <c r="C5" s="72">
        <v>1012001</v>
      </c>
      <c r="D5" s="72" t="str">
        <f>VLOOKUP(C5,[1]institucion!$A:$B,2,FALSE)</f>
        <v>Aparati i Ministrise se Ekonomise, Kultures dhe Inovacionit (3535)</v>
      </c>
      <c r="E5" s="72" t="s">
        <v>0</v>
      </c>
      <c r="F5" s="72">
        <v>1110</v>
      </c>
      <c r="G5" s="72" t="str">
        <f>VLOOKUP(F5,[1]programet!$A:$B,2,FALSE)</f>
        <v>Planifikimi, Menaxhimi dhe Administrimi</v>
      </c>
      <c r="H5" s="72">
        <v>606</v>
      </c>
      <c r="I5" s="72" t="str">
        <f>VLOOKUP(H5,[1]llogarite!$A:$B,2,FALSE)</f>
        <v>Transferta per Buxhetet Familiare dhe Individet</v>
      </c>
      <c r="J5" s="72">
        <v>3535</v>
      </c>
      <c r="K5" s="72" t="s">
        <v>3</v>
      </c>
      <c r="L5" s="72" t="str">
        <f>VLOOKUP(K5,[1]produkt!$A:$B,2,FALSE)</f>
        <v>Staf i trajnuar</v>
      </c>
      <c r="M5" s="73">
        <v>1980000</v>
      </c>
      <c r="N5" s="73">
        <v>0</v>
      </c>
      <c r="O5" s="73">
        <v>1824423</v>
      </c>
      <c r="P5" s="73">
        <v>155577</v>
      </c>
      <c r="Q5" s="90">
        <f t="shared" si="0"/>
        <v>0.92142575757575762</v>
      </c>
    </row>
    <row r="6" spans="1:17" s="68" customFormat="1" ht="15" x14ac:dyDescent="0.25">
      <c r="A6" s="72">
        <v>1</v>
      </c>
      <c r="B6" s="72">
        <v>12</v>
      </c>
      <c r="C6" s="72">
        <v>1012001</v>
      </c>
      <c r="D6" s="72" t="str">
        <f>VLOOKUP(C6,[1]institucion!$A:$B,2,FALSE)</f>
        <v>Aparati i Ministrise se Ekonomise, Kultures dhe Inovacionit (3535)</v>
      </c>
      <c r="E6" s="72" t="s">
        <v>20</v>
      </c>
      <c r="F6" s="72">
        <v>1110</v>
      </c>
      <c r="G6" s="72" t="str">
        <f>VLOOKUP(F6,[1]programet!$A:$B,2,FALSE)</f>
        <v>Planifikimi, Menaxhimi dhe Administrimi</v>
      </c>
      <c r="H6" s="72">
        <v>602</v>
      </c>
      <c r="I6" s="72" t="str">
        <f>VLOOKUP(H6,[1]llogarite!$A:$B,2,FALSE)</f>
        <v>Mallra dhe
Sherbime</v>
      </c>
      <c r="J6" s="72">
        <v>3535</v>
      </c>
      <c r="K6" s="72" t="s">
        <v>3</v>
      </c>
      <c r="L6" s="72" t="str">
        <f>VLOOKUP(K6,[1]produkt!$A:$B,2,FALSE)</f>
        <v>Staf i trajnuar</v>
      </c>
      <c r="M6" s="73">
        <v>1370000</v>
      </c>
      <c r="N6" s="73">
        <v>0</v>
      </c>
      <c r="O6" s="73">
        <v>0</v>
      </c>
      <c r="P6" s="73">
        <v>1370000</v>
      </c>
      <c r="Q6" s="90">
        <f t="shared" si="0"/>
        <v>0</v>
      </c>
    </row>
    <row r="7" spans="1:17" s="68" customFormat="1" ht="15" x14ac:dyDescent="0.25">
      <c r="A7" s="72">
        <v>1</v>
      </c>
      <c r="B7" s="72">
        <v>12</v>
      </c>
      <c r="C7" s="72">
        <v>1012001</v>
      </c>
      <c r="D7" s="72" t="str">
        <f>VLOOKUP(C7,[1]institucion!$A:$B,2,FALSE)</f>
        <v>Aparati i Ministrise se Ekonomise, Kultures dhe Inovacionit (3535)</v>
      </c>
      <c r="E7" s="72" t="s">
        <v>0</v>
      </c>
      <c r="F7" s="72">
        <v>8220</v>
      </c>
      <c r="G7" s="72" t="str">
        <f>VLOOKUP(F7,[1]programet!$A:$B,2,FALSE)</f>
        <v xml:space="preserve">Trashegimia Kulturore dhe Muzete </v>
      </c>
      <c r="H7" s="72">
        <v>602</v>
      </c>
      <c r="I7" s="72" t="str">
        <f>VLOOKUP(H7,[1]llogarite!$A:$B,2,FALSE)</f>
        <v>Mallra dhe
Sherbime</v>
      </c>
      <c r="J7" s="72">
        <v>3535</v>
      </c>
      <c r="K7" s="72" t="s">
        <v>7</v>
      </c>
      <c r="L7" s="72" t="str">
        <f>VLOOKUP(K7,[1]produkt!$A:$B,2,FALSE)</f>
        <v>Aktivitete të fushës së trashëgimisë jomateriale</v>
      </c>
      <c r="M7" s="73">
        <v>14654000</v>
      </c>
      <c r="N7" s="73">
        <v>0</v>
      </c>
      <c r="O7" s="73">
        <v>3015353</v>
      </c>
      <c r="P7" s="73">
        <v>11638647</v>
      </c>
      <c r="Q7" s="90">
        <f t="shared" si="0"/>
        <v>0.20576996042036305</v>
      </c>
    </row>
    <row r="8" spans="1:17" s="68" customFormat="1" ht="15" x14ac:dyDescent="0.25">
      <c r="A8" s="72">
        <v>1</v>
      </c>
      <c r="B8" s="72">
        <v>12</v>
      </c>
      <c r="C8" s="72">
        <v>1012001</v>
      </c>
      <c r="D8" s="72" t="str">
        <f>VLOOKUP(C8,[1]institucion!$A:$B,2,FALSE)</f>
        <v>Aparati i Ministrise se Ekonomise, Kultures dhe Inovacionit (3535)</v>
      </c>
      <c r="E8" s="72" t="s">
        <v>0</v>
      </c>
      <c r="F8" s="72">
        <v>8220</v>
      </c>
      <c r="G8" s="72" t="str">
        <f>VLOOKUP(F8,[1]programet!$A:$B,2,FALSE)</f>
        <v xml:space="preserve">Trashegimia Kulturore dhe Muzete </v>
      </c>
      <c r="H8" s="72">
        <v>604</v>
      </c>
      <c r="I8" s="72" t="str">
        <f>VLOOKUP(H8,[1]llogarite!$A:$B,2,FALSE)</f>
        <v>Te Tjera
Transfer.Korrente Brendshme</v>
      </c>
      <c r="J8" s="72">
        <v>3535</v>
      </c>
      <c r="K8" s="72" t="s">
        <v>7</v>
      </c>
      <c r="L8" s="72" t="str">
        <f>VLOOKUP(K8,[1]produkt!$A:$B,2,FALSE)</f>
        <v>Aktivitete të fushës së trashëgimisë jomateriale</v>
      </c>
      <c r="M8" s="73">
        <v>158596200</v>
      </c>
      <c r="N8" s="73">
        <v>0</v>
      </c>
      <c r="O8" s="73">
        <v>157147882</v>
      </c>
      <c r="P8" s="73">
        <v>1448318</v>
      </c>
      <c r="Q8" s="90">
        <f t="shared" si="0"/>
        <v>0.99086788964678851</v>
      </c>
    </row>
    <row r="9" spans="1:17" s="68" customFormat="1" ht="15" x14ac:dyDescent="0.25">
      <c r="A9" s="72">
        <v>1</v>
      </c>
      <c r="B9" s="72">
        <v>12</v>
      </c>
      <c r="C9" s="72">
        <v>1012001</v>
      </c>
      <c r="D9" s="72" t="str">
        <f>VLOOKUP(C9,[1]institucion!$A:$B,2,FALSE)</f>
        <v>Aparati i Ministrise se Ekonomise, Kultures dhe Inovacionit (3535)</v>
      </c>
      <c r="E9" s="72" t="s">
        <v>0</v>
      </c>
      <c r="F9" s="72">
        <v>8220</v>
      </c>
      <c r="G9" s="72" t="str">
        <f>VLOOKUP(F9,[1]programet!$A:$B,2,FALSE)</f>
        <v xml:space="preserve">Trashegimia Kulturore dhe Muzete </v>
      </c>
      <c r="H9" s="72">
        <v>606</v>
      </c>
      <c r="I9" s="72" t="str">
        <f>VLOOKUP(H9,[1]llogarite!$A:$B,2,FALSE)</f>
        <v>Transferta per Buxhetet Familiare dhe Individet</v>
      </c>
      <c r="J9" s="72">
        <v>3535</v>
      </c>
      <c r="K9" s="72" t="s">
        <v>7</v>
      </c>
      <c r="L9" s="72" t="str">
        <f>VLOOKUP(K9,[1]produkt!$A:$B,2,FALSE)</f>
        <v>Aktivitete të fushës së trashëgimisë jomateriale</v>
      </c>
      <c r="M9" s="73">
        <v>97348</v>
      </c>
      <c r="N9" s="73">
        <v>0</v>
      </c>
      <c r="O9" s="73">
        <v>0</v>
      </c>
      <c r="P9" s="73">
        <v>97348</v>
      </c>
      <c r="Q9" s="90">
        <f t="shared" si="0"/>
        <v>0</v>
      </c>
    </row>
    <row r="10" spans="1:17" s="68" customFormat="1" ht="15" x14ac:dyDescent="0.25">
      <c r="A10" s="72">
        <v>1</v>
      </c>
      <c r="B10" s="72">
        <v>12</v>
      </c>
      <c r="C10" s="72">
        <v>1012001</v>
      </c>
      <c r="D10" s="72" t="str">
        <f>VLOOKUP(C10,[1]institucion!$A:$B,2,FALSE)</f>
        <v>Aparati i Ministrise se Ekonomise, Kultures dhe Inovacionit (3535)</v>
      </c>
      <c r="E10" s="72" t="s">
        <v>0</v>
      </c>
      <c r="F10" s="72">
        <v>8220</v>
      </c>
      <c r="G10" s="72" t="str">
        <f>VLOOKUP(F10,[1]programet!$A:$B,2,FALSE)</f>
        <v xml:space="preserve">Trashegimia Kulturore dhe Muzete </v>
      </c>
      <c r="H10" s="72">
        <v>606</v>
      </c>
      <c r="I10" s="72" t="str">
        <f>VLOOKUP(H10,[1]llogarite!$A:$B,2,FALSE)</f>
        <v>Transferta per Buxhetet Familiare dhe Individet</v>
      </c>
      <c r="J10" s="72">
        <v>3535</v>
      </c>
      <c r="K10" s="72" t="s">
        <v>8</v>
      </c>
      <c r="L10" s="72" t="str">
        <f>VLOOKUP(K10,[1]produkt!$A:$B,2,FALSE)</f>
        <v>Kthimin e objekteve ne qendra historike, ne modele biznesi</v>
      </c>
      <c r="M10" s="73">
        <v>144000000</v>
      </c>
      <c r="N10" s="73">
        <v>0</v>
      </c>
      <c r="O10" s="73">
        <v>69822284</v>
      </c>
      <c r="P10" s="73">
        <v>74177716</v>
      </c>
      <c r="Q10" s="90">
        <f t="shared" si="0"/>
        <v>0.4848769722222222</v>
      </c>
    </row>
    <row r="11" spans="1:17" s="68" customFormat="1" ht="15" x14ac:dyDescent="0.25">
      <c r="A11" s="72">
        <v>1</v>
      </c>
      <c r="B11" s="72">
        <v>12</v>
      </c>
      <c r="C11" s="72">
        <v>1012001</v>
      </c>
      <c r="D11" s="72" t="str">
        <f>VLOOKUP(C11,[1]institucion!$A:$B,2,FALSE)</f>
        <v>Aparati i Ministrise se Ekonomise, Kultures dhe Inovacionit (3535)</v>
      </c>
      <c r="E11" s="72" t="s">
        <v>0</v>
      </c>
      <c r="F11" s="72">
        <v>8230</v>
      </c>
      <c r="G11" s="72" t="str">
        <f>VLOOKUP(F11,[1]programet!$A:$B,2,FALSE)</f>
        <v xml:space="preserve">Arti dhe Kultura </v>
      </c>
      <c r="H11" s="72">
        <v>602</v>
      </c>
      <c r="I11" s="72" t="str">
        <f>VLOOKUP(H11,[1]llogarite!$A:$B,2,FALSE)</f>
        <v>Mallra dhe
Sherbime</v>
      </c>
      <c r="J11" s="72">
        <v>3535</v>
      </c>
      <c r="K11" s="72" t="s">
        <v>17</v>
      </c>
      <c r="L11" s="72" t="str">
        <f>VLOOKUP(K11,[1]produkt!$A:$B,2,FALSE)</f>
        <v>Projekte dhe programe ne mbeshtetje te skenes se pavarur</v>
      </c>
      <c r="M11" s="73">
        <v>4841200</v>
      </c>
      <c r="N11" s="73">
        <v>-242000</v>
      </c>
      <c r="O11" s="73">
        <v>4836448.47</v>
      </c>
      <c r="P11" s="73">
        <v>246751.53</v>
      </c>
      <c r="Q11" s="90">
        <f t="shared" si="0"/>
        <v>0.99901852226720644</v>
      </c>
    </row>
    <row r="12" spans="1:17" s="68" customFormat="1" ht="15" x14ac:dyDescent="0.25">
      <c r="A12" s="72">
        <v>1</v>
      </c>
      <c r="B12" s="72">
        <v>12</v>
      </c>
      <c r="C12" s="72">
        <v>1012001</v>
      </c>
      <c r="D12" s="72" t="str">
        <f>VLOOKUP(C12,[1]institucion!$A:$B,2,FALSE)</f>
        <v>Aparati i Ministrise se Ekonomise, Kultures dhe Inovacionit (3535)</v>
      </c>
      <c r="E12" s="72" t="s">
        <v>0</v>
      </c>
      <c r="F12" s="72">
        <v>8230</v>
      </c>
      <c r="G12" s="72" t="str">
        <f>VLOOKUP(F12,[1]programet!$A:$B,2,FALSE)</f>
        <v xml:space="preserve">Arti dhe Kultura </v>
      </c>
      <c r="H12" s="72">
        <v>604</v>
      </c>
      <c r="I12" s="72" t="str">
        <f>VLOOKUP(H12,[1]llogarite!$A:$B,2,FALSE)</f>
        <v>Te Tjera
Transfer.Korrente Brendshme</v>
      </c>
      <c r="J12" s="72">
        <v>3535</v>
      </c>
      <c r="K12" s="72" t="s">
        <v>17</v>
      </c>
      <c r="L12" s="72" t="str">
        <f>VLOOKUP(K12,[1]produkt!$A:$B,2,FALSE)</f>
        <v>Projekte dhe programe ne mbeshtetje te skenes se pavarur</v>
      </c>
      <c r="M12" s="73">
        <v>444073000</v>
      </c>
      <c r="N12" s="73">
        <v>0</v>
      </c>
      <c r="O12" s="73">
        <v>350440502.02999997</v>
      </c>
      <c r="P12" s="73">
        <v>93632497.969999999</v>
      </c>
      <c r="Q12" s="90">
        <f t="shared" si="0"/>
        <v>0.78915066223346153</v>
      </c>
    </row>
    <row r="13" spans="1:17" s="68" customFormat="1" ht="15" x14ac:dyDescent="0.25">
      <c r="A13" s="72">
        <v>1</v>
      </c>
      <c r="B13" s="72">
        <v>12</v>
      </c>
      <c r="C13" s="72">
        <v>1012001</v>
      </c>
      <c r="D13" s="72" t="str">
        <f>VLOOKUP(C13,[1]institucion!$A:$B,2,FALSE)</f>
        <v>Aparati i Ministrise se Ekonomise, Kultures dhe Inovacionit (3535)</v>
      </c>
      <c r="E13" s="72" t="s">
        <v>0</v>
      </c>
      <c r="F13" s="72">
        <v>8230</v>
      </c>
      <c r="G13" s="72" t="str">
        <f>VLOOKUP(F13,[1]programet!$A:$B,2,FALSE)</f>
        <v xml:space="preserve">Arti dhe Kultura </v>
      </c>
      <c r="H13" s="72">
        <v>604</v>
      </c>
      <c r="I13" s="72" t="str">
        <f>VLOOKUP(H13,[1]llogarite!$A:$B,2,FALSE)</f>
        <v>Te Tjera
Transfer.Korrente Brendshme</v>
      </c>
      <c r="J13" s="72">
        <v>3535</v>
      </c>
      <c r="K13" s="72" t="s">
        <v>18</v>
      </c>
      <c r="L13" s="72" t="str">
        <f>VLOOKUP(K13,[1]produkt!$A:$B,2,FALSE)</f>
        <v>Javët kulturore të huaja në Shqipëri</v>
      </c>
      <c r="M13" s="73">
        <v>130194432</v>
      </c>
      <c r="N13" s="73">
        <v>0</v>
      </c>
      <c r="O13" s="73">
        <v>120785092</v>
      </c>
      <c r="P13" s="73">
        <v>9409340</v>
      </c>
      <c r="Q13" s="90">
        <f t="shared" si="0"/>
        <v>0.92772855293842371</v>
      </c>
    </row>
    <row r="14" spans="1:17" s="68" customFormat="1" ht="15" x14ac:dyDescent="0.25">
      <c r="A14" s="72">
        <v>1</v>
      </c>
      <c r="B14" s="72">
        <v>12</v>
      </c>
      <c r="C14" s="72">
        <v>1012001</v>
      </c>
      <c r="D14" s="72" t="str">
        <f>VLOOKUP(C14,[1]institucion!$A:$B,2,FALSE)</f>
        <v>Aparati i Ministrise se Ekonomise, Kultures dhe Inovacionit (3535)</v>
      </c>
      <c r="E14" s="72" t="s">
        <v>0</v>
      </c>
      <c r="F14" s="72">
        <v>8230</v>
      </c>
      <c r="G14" s="72" t="str">
        <f>VLOOKUP(F14,[1]programet!$A:$B,2,FALSE)</f>
        <v xml:space="preserve">Arti dhe Kultura </v>
      </c>
      <c r="H14" s="72">
        <v>604</v>
      </c>
      <c r="I14" s="72" t="str">
        <f>VLOOKUP(H14,[1]llogarite!$A:$B,2,FALSE)</f>
        <v>Te Tjera
Transfer.Korrente Brendshme</v>
      </c>
      <c r="J14" s="72">
        <v>3535</v>
      </c>
      <c r="K14" s="72" t="s">
        <v>19</v>
      </c>
      <c r="L14" s="72" t="str">
        <f>VLOOKUP(K14,[1]produkt!$A:$B,2,FALSE)</f>
        <v>Promovimi i veprave te artit ne hapesirat publike</v>
      </c>
      <c r="M14" s="73">
        <v>101064000</v>
      </c>
      <c r="N14" s="73">
        <v>0</v>
      </c>
      <c r="O14" s="73">
        <v>77421498</v>
      </c>
      <c r="P14" s="73">
        <v>23642502</v>
      </c>
      <c r="Q14" s="90">
        <f t="shared" si="0"/>
        <v>0.76606405841842795</v>
      </c>
    </row>
    <row r="15" spans="1:17" s="68" customFormat="1" ht="15" x14ac:dyDescent="0.25">
      <c r="A15" s="72">
        <v>1</v>
      </c>
      <c r="B15" s="72">
        <v>12</v>
      </c>
      <c r="C15" s="72">
        <v>1012001</v>
      </c>
      <c r="D15" s="72" t="str">
        <f>VLOOKUP(C15,[1]institucion!$A:$B,2,FALSE)</f>
        <v>Aparati i Ministrise se Ekonomise, Kultures dhe Inovacionit (3535)</v>
      </c>
      <c r="E15" s="72" t="s">
        <v>0</v>
      </c>
      <c r="F15" s="72">
        <v>8230</v>
      </c>
      <c r="G15" s="72" t="str">
        <f>VLOOKUP(F15,[1]programet!$A:$B,2,FALSE)</f>
        <v xml:space="preserve">Arti dhe Kultura </v>
      </c>
      <c r="H15" s="72">
        <v>605</v>
      </c>
      <c r="I15" s="72" t="str">
        <f>VLOOKUP(H15,[1]llogarite!$A:$B,2,FALSE)</f>
        <v>Transfer.
Korrente te Huaja</v>
      </c>
      <c r="J15" s="72">
        <v>3535</v>
      </c>
      <c r="K15" s="72" t="s">
        <v>17</v>
      </c>
      <c r="L15" s="72" t="str">
        <f>VLOOKUP(K15,[1]produkt!$A:$B,2,FALSE)</f>
        <v>Projekte dhe programe ne mbeshtetje te skenes se pavarur</v>
      </c>
      <c r="M15" s="73">
        <v>8500000</v>
      </c>
      <c r="N15" s="73">
        <v>0</v>
      </c>
      <c r="O15" s="73">
        <v>2340699</v>
      </c>
      <c r="P15" s="73">
        <v>6159301</v>
      </c>
      <c r="Q15" s="90">
        <f t="shared" si="0"/>
        <v>0.27537635294117646</v>
      </c>
    </row>
    <row r="16" spans="1:17" s="68" customFormat="1" ht="15" x14ac:dyDescent="0.25">
      <c r="A16" s="72">
        <v>1</v>
      </c>
      <c r="B16" s="72">
        <v>12</v>
      </c>
      <c r="C16" s="72">
        <v>1012001</v>
      </c>
      <c r="D16" s="72" t="str">
        <f>VLOOKUP(C16,[1]institucion!$A:$B,2,FALSE)</f>
        <v>Aparati i Ministrise se Ekonomise, Kultures dhe Inovacionit (3535)</v>
      </c>
      <c r="E16" s="72" t="s">
        <v>0</v>
      </c>
      <c r="F16" s="72">
        <v>8230</v>
      </c>
      <c r="G16" s="72" t="str">
        <f>VLOOKUP(F16,[1]programet!$A:$B,2,FALSE)</f>
        <v xml:space="preserve">Arti dhe Kultura </v>
      </c>
      <c r="H16" s="72">
        <v>606</v>
      </c>
      <c r="I16" s="72" t="str">
        <f>VLOOKUP(H16,[1]llogarite!$A:$B,2,FALSE)</f>
        <v>Transferta per Buxhetet Familiare dhe Individet</v>
      </c>
      <c r="J16" s="72">
        <v>3535</v>
      </c>
      <c r="K16" s="72" t="s">
        <v>17</v>
      </c>
      <c r="L16" s="72" t="str">
        <f>VLOOKUP(K16,[1]produkt!$A:$B,2,FALSE)</f>
        <v>Projekte dhe programe ne mbeshtetje te skenes se pavarur</v>
      </c>
      <c r="M16" s="73">
        <v>21200</v>
      </c>
      <c r="N16" s="73">
        <v>0</v>
      </c>
      <c r="O16" s="73">
        <v>0</v>
      </c>
      <c r="P16" s="73">
        <v>21200</v>
      </c>
      <c r="Q16" s="90">
        <f t="shared" si="0"/>
        <v>0</v>
      </c>
    </row>
    <row r="17" spans="1:17" x14ac:dyDescent="0.2">
      <c r="A17" s="74"/>
      <c r="B17" s="74"/>
      <c r="C17" s="74"/>
      <c r="D17" s="74" t="s">
        <v>154</v>
      </c>
      <c r="E17" s="74"/>
      <c r="F17" s="74"/>
      <c r="G17" s="74"/>
      <c r="H17" s="74"/>
      <c r="I17" s="74"/>
      <c r="J17" s="74"/>
      <c r="K17" s="74"/>
      <c r="L17" s="74"/>
      <c r="M17" s="75">
        <f>SUM(M2:M16)</f>
        <v>1313489803</v>
      </c>
      <c r="N17" s="75">
        <f t="shared" ref="N17:P17" si="1">SUM(N2:N16)</f>
        <v>7109045</v>
      </c>
      <c r="O17" s="75">
        <f t="shared" si="1"/>
        <v>1066512011.6</v>
      </c>
      <c r="P17" s="75">
        <f t="shared" si="1"/>
        <v>239868746.40000001</v>
      </c>
      <c r="Q17" s="93">
        <f t="shared" si="0"/>
        <v>0.81196824609075402</v>
      </c>
    </row>
    <row r="18" spans="1:17" s="68" customFormat="1" ht="15" x14ac:dyDescent="0.25">
      <c r="A18" s="72">
        <v>1</v>
      </c>
      <c r="B18" s="72">
        <v>12</v>
      </c>
      <c r="C18" s="72">
        <v>1012002</v>
      </c>
      <c r="D18" s="72" t="str">
        <f>VLOOKUP(C18,[1]institucion!$A:$B,2,FALSE)</f>
        <v>Drejtoria Rajonale e Trashegimise Kulturore Berat (0202)</v>
      </c>
      <c r="E18" s="72" t="s">
        <v>0</v>
      </c>
      <c r="F18" s="72">
        <v>8220</v>
      </c>
      <c r="G18" s="72" t="str">
        <f>VLOOKUP(F18,[1]programet!$A:$B,2,FALSE)</f>
        <v xml:space="preserve">Trashegimia Kulturore dhe Muzete </v>
      </c>
      <c r="H18" s="72">
        <v>600</v>
      </c>
      <c r="I18" s="72" t="str">
        <f>VLOOKUP(H18,[1]llogarite!$A:$B,2,FALSE)</f>
        <v>Pagat</v>
      </c>
      <c r="J18" s="72">
        <v>202</v>
      </c>
      <c r="K18" s="72" t="s">
        <v>4</v>
      </c>
      <c r="L18" s="72" t="str">
        <f>VLOOKUP(K18,[1]produkt!$A:$B,2,FALSE)</f>
        <v>Objekte monument kulture të ruajtura dhe mbrojtura</v>
      </c>
      <c r="M18" s="73">
        <v>16920545</v>
      </c>
      <c r="N18" s="73">
        <v>0</v>
      </c>
      <c r="O18" s="73">
        <v>15920230</v>
      </c>
      <c r="P18" s="73">
        <v>1000315</v>
      </c>
      <c r="Q18" s="90">
        <f t="shared" si="0"/>
        <v>0.94088163235876854</v>
      </c>
    </row>
    <row r="19" spans="1:17" s="68" customFormat="1" ht="15" x14ac:dyDescent="0.25">
      <c r="A19" s="72">
        <v>1</v>
      </c>
      <c r="B19" s="72">
        <v>12</v>
      </c>
      <c r="C19" s="72">
        <v>1012002</v>
      </c>
      <c r="D19" s="72" t="str">
        <f>VLOOKUP(C19,[1]institucion!$A:$B,2,FALSE)</f>
        <v>Drejtoria Rajonale e Trashegimise Kulturore Berat (0202)</v>
      </c>
      <c r="E19" s="72" t="s">
        <v>0</v>
      </c>
      <c r="F19" s="72">
        <v>8220</v>
      </c>
      <c r="G19" s="72" t="str">
        <f>VLOOKUP(F19,[1]programet!$A:$B,2,FALSE)</f>
        <v xml:space="preserve">Trashegimia Kulturore dhe Muzete </v>
      </c>
      <c r="H19" s="72">
        <v>601</v>
      </c>
      <c r="I19" s="72" t="str">
        <f>VLOOKUP(H19,[1]llogarite!$A:$B,2,FALSE)</f>
        <v>Kontrib.e
 Sigurimeve Shoqerore</v>
      </c>
      <c r="J19" s="72">
        <v>202</v>
      </c>
      <c r="K19" s="72" t="s">
        <v>4</v>
      </c>
      <c r="L19" s="72" t="str">
        <f>VLOOKUP(K19,[1]produkt!$A:$B,2,FALSE)</f>
        <v>Objekte monument kulture të ruajtura dhe mbrojtura</v>
      </c>
      <c r="M19" s="73">
        <v>2803196</v>
      </c>
      <c r="N19" s="73">
        <v>0</v>
      </c>
      <c r="O19" s="73">
        <v>2636230</v>
      </c>
      <c r="P19" s="73">
        <v>166966</v>
      </c>
      <c r="Q19" s="90">
        <f t="shared" si="0"/>
        <v>0.9404372723134593</v>
      </c>
    </row>
    <row r="20" spans="1:17" s="68" customFormat="1" ht="15" x14ac:dyDescent="0.25">
      <c r="A20" s="72">
        <v>1</v>
      </c>
      <c r="B20" s="72">
        <v>12</v>
      </c>
      <c r="C20" s="72">
        <v>1012002</v>
      </c>
      <c r="D20" s="72" t="str">
        <f>VLOOKUP(C20,[1]institucion!$A:$B,2,FALSE)</f>
        <v>Drejtoria Rajonale e Trashegimise Kulturore Berat (0202)</v>
      </c>
      <c r="E20" s="72" t="s">
        <v>0</v>
      </c>
      <c r="F20" s="72">
        <v>8220</v>
      </c>
      <c r="G20" s="72" t="str">
        <f>VLOOKUP(F20,[1]programet!$A:$B,2,FALSE)</f>
        <v xml:space="preserve">Trashegimia Kulturore dhe Muzete </v>
      </c>
      <c r="H20" s="72">
        <v>602</v>
      </c>
      <c r="I20" s="72" t="str">
        <f>VLOOKUP(H20,[1]llogarite!$A:$B,2,FALSE)</f>
        <v>Mallra dhe
Sherbime</v>
      </c>
      <c r="J20" s="72">
        <v>202</v>
      </c>
      <c r="K20" s="72" t="s">
        <v>4</v>
      </c>
      <c r="L20" s="72" t="str">
        <f>VLOOKUP(K20,[1]produkt!$A:$B,2,FALSE)</f>
        <v>Objekte monument kulture të ruajtura dhe mbrojtura</v>
      </c>
      <c r="M20" s="73">
        <v>6500000</v>
      </c>
      <c r="N20" s="73">
        <v>0</v>
      </c>
      <c r="O20" s="73">
        <v>5198447</v>
      </c>
      <c r="P20" s="73">
        <v>1301553</v>
      </c>
      <c r="Q20" s="90">
        <f t="shared" si="0"/>
        <v>0.79976107692307696</v>
      </c>
    </row>
    <row r="21" spans="1:17" s="68" customFormat="1" ht="15" x14ac:dyDescent="0.25">
      <c r="A21" s="72">
        <v>1</v>
      </c>
      <c r="B21" s="72">
        <v>12</v>
      </c>
      <c r="C21" s="72">
        <v>1012002</v>
      </c>
      <c r="D21" s="72" t="str">
        <f>VLOOKUP(C21,[1]institucion!$A:$B,2,FALSE)</f>
        <v>Drejtoria Rajonale e Trashegimise Kulturore Berat (0202)</v>
      </c>
      <c r="E21" s="72" t="s">
        <v>0</v>
      </c>
      <c r="F21" s="72">
        <v>8220</v>
      </c>
      <c r="G21" s="72" t="str">
        <f>VLOOKUP(F21,[1]programet!$A:$B,2,FALSE)</f>
        <v xml:space="preserve">Trashegimia Kulturore dhe Muzete </v>
      </c>
      <c r="H21" s="72">
        <v>606</v>
      </c>
      <c r="I21" s="72" t="str">
        <f>VLOOKUP(H21,[1]llogarite!$A:$B,2,FALSE)</f>
        <v>Transferta per Buxhetet Familiare dhe Individet</v>
      </c>
      <c r="J21" s="72">
        <v>202</v>
      </c>
      <c r="K21" s="72" t="s">
        <v>4</v>
      </c>
      <c r="L21" s="72" t="str">
        <f>VLOOKUP(K21,[1]produkt!$A:$B,2,FALSE)</f>
        <v>Objekte monument kulture të ruajtura dhe mbrojtura</v>
      </c>
      <c r="M21" s="73">
        <v>66083</v>
      </c>
      <c r="N21" s="73">
        <v>0</v>
      </c>
      <c r="O21" s="73">
        <v>42083</v>
      </c>
      <c r="P21" s="73">
        <v>24000</v>
      </c>
      <c r="Q21" s="90">
        <f t="shared" si="0"/>
        <v>0.63682036227168859</v>
      </c>
    </row>
    <row r="22" spans="1:17" s="68" customFormat="1" ht="15" x14ac:dyDescent="0.25">
      <c r="A22" s="72">
        <v>1</v>
      </c>
      <c r="B22" s="72">
        <v>12</v>
      </c>
      <c r="C22" s="72">
        <v>1012002</v>
      </c>
      <c r="D22" s="72" t="str">
        <f>VLOOKUP(C22,[1]institucion!$A:$B,2,FALSE)</f>
        <v>Drejtoria Rajonale e Trashegimise Kulturore Berat (0202)</v>
      </c>
      <c r="E22" s="72" t="s">
        <v>20</v>
      </c>
      <c r="F22" s="72">
        <v>8220</v>
      </c>
      <c r="G22" s="72" t="str">
        <f>VLOOKUP(F22,[1]programet!$A:$B,2,FALSE)</f>
        <v xml:space="preserve">Trashegimia Kulturore dhe Muzete </v>
      </c>
      <c r="H22" s="72">
        <v>602</v>
      </c>
      <c r="I22" s="72" t="str">
        <f>VLOOKUP(H22,[1]llogarite!$A:$B,2,FALSE)</f>
        <v>Mallra dhe
Sherbime</v>
      </c>
      <c r="J22" s="72">
        <v>202</v>
      </c>
      <c r="K22" s="72" t="s">
        <v>4</v>
      </c>
      <c r="L22" s="72" t="str">
        <f>VLOOKUP(K22,[1]produkt!$A:$B,2,FALSE)</f>
        <v>Objekte monument kulture të ruajtura dhe mbrojtura</v>
      </c>
      <c r="M22" s="73">
        <v>500000</v>
      </c>
      <c r="N22" s="73">
        <v>0</v>
      </c>
      <c r="O22" s="73">
        <v>0</v>
      </c>
      <c r="P22" s="73">
        <v>500000</v>
      </c>
      <c r="Q22" s="90">
        <f t="shared" si="0"/>
        <v>0</v>
      </c>
    </row>
    <row r="23" spans="1:17" x14ac:dyDescent="0.2">
      <c r="A23" s="74"/>
      <c r="B23" s="74"/>
      <c r="C23" s="74"/>
      <c r="D23" s="74" t="s">
        <v>154</v>
      </c>
      <c r="E23" s="74"/>
      <c r="F23" s="74"/>
      <c r="G23" s="74"/>
      <c r="H23" s="74"/>
      <c r="I23" s="74"/>
      <c r="J23" s="74"/>
      <c r="K23" s="74"/>
      <c r="L23" s="74"/>
      <c r="M23" s="75">
        <f>SUM(M18:M22)</f>
        <v>26789824</v>
      </c>
      <c r="N23" s="75">
        <f t="shared" ref="N23:P23" si="2">SUM(N18:N22)</f>
        <v>0</v>
      </c>
      <c r="O23" s="75">
        <f t="shared" si="2"/>
        <v>23796990</v>
      </c>
      <c r="P23" s="75">
        <f t="shared" si="2"/>
        <v>2992834</v>
      </c>
      <c r="Q23" s="93">
        <f t="shared" si="0"/>
        <v>0.88828467107510678</v>
      </c>
    </row>
    <row r="24" spans="1:17" s="68" customFormat="1" ht="15" x14ac:dyDescent="0.25">
      <c r="A24" s="72">
        <v>1</v>
      </c>
      <c r="B24" s="72">
        <v>12</v>
      </c>
      <c r="C24" s="72">
        <v>1012004</v>
      </c>
      <c r="D24" s="72" t="str">
        <f>VLOOKUP(C24,[1]institucion!$A:$B,2,FALSE)</f>
        <v>Drejtoria Rajonale e Trashegimise Kulturore Gjirokaster (1111)</v>
      </c>
      <c r="E24" s="72" t="s">
        <v>0</v>
      </c>
      <c r="F24" s="72">
        <v>8220</v>
      </c>
      <c r="G24" s="72" t="str">
        <f>VLOOKUP(F24,[1]programet!$A:$B,2,FALSE)</f>
        <v xml:space="preserve">Trashegimia Kulturore dhe Muzete </v>
      </c>
      <c r="H24" s="72">
        <v>600</v>
      </c>
      <c r="I24" s="72" t="str">
        <f>VLOOKUP(H24,[1]llogarite!$A:$B,2,FALSE)</f>
        <v>Pagat</v>
      </c>
      <c r="J24" s="72">
        <v>1111</v>
      </c>
      <c r="K24" s="72" t="s">
        <v>4</v>
      </c>
      <c r="L24" s="72" t="str">
        <f>VLOOKUP(K24,[1]produkt!$A:$B,2,FALSE)</f>
        <v>Objekte monument kulture të ruajtura dhe mbrojtura</v>
      </c>
      <c r="M24" s="73">
        <v>22084590</v>
      </c>
      <c r="N24" s="73">
        <v>0</v>
      </c>
      <c r="O24" s="73">
        <v>22063626</v>
      </c>
      <c r="P24" s="73">
        <v>20964</v>
      </c>
      <c r="Q24" s="90">
        <f t="shared" si="0"/>
        <v>0.99905074081067391</v>
      </c>
    </row>
    <row r="25" spans="1:17" s="68" customFormat="1" ht="15" x14ac:dyDescent="0.25">
      <c r="A25" s="72">
        <v>1</v>
      </c>
      <c r="B25" s="72">
        <v>12</v>
      </c>
      <c r="C25" s="72">
        <v>1012004</v>
      </c>
      <c r="D25" s="72" t="str">
        <f>VLOOKUP(C25,[1]institucion!$A:$B,2,FALSE)</f>
        <v>Drejtoria Rajonale e Trashegimise Kulturore Gjirokaster (1111)</v>
      </c>
      <c r="E25" s="72" t="s">
        <v>0</v>
      </c>
      <c r="F25" s="72">
        <v>8220</v>
      </c>
      <c r="G25" s="72" t="str">
        <f>VLOOKUP(F25,[1]programet!$A:$B,2,FALSE)</f>
        <v xml:space="preserve">Trashegimia Kulturore dhe Muzete </v>
      </c>
      <c r="H25" s="72">
        <v>601</v>
      </c>
      <c r="I25" s="72" t="str">
        <f>VLOOKUP(H25,[1]llogarite!$A:$B,2,FALSE)</f>
        <v>Kontrib.e
 Sigurimeve Shoqerore</v>
      </c>
      <c r="J25" s="72">
        <v>1111</v>
      </c>
      <c r="K25" s="72" t="s">
        <v>4</v>
      </c>
      <c r="L25" s="72" t="str">
        <f>VLOOKUP(K25,[1]produkt!$A:$B,2,FALSE)</f>
        <v>Objekte monument kulture të ruajtura dhe mbrojtura</v>
      </c>
      <c r="M25" s="73">
        <v>4042913</v>
      </c>
      <c r="N25" s="73">
        <v>0</v>
      </c>
      <c r="O25" s="73">
        <v>3664888</v>
      </c>
      <c r="P25" s="73">
        <v>378025</v>
      </c>
      <c r="Q25" s="90">
        <f t="shared" si="0"/>
        <v>0.90649687490183439</v>
      </c>
    </row>
    <row r="26" spans="1:17" s="68" customFormat="1" ht="15" x14ac:dyDescent="0.25">
      <c r="A26" s="72">
        <v>1</v>
      </c>
      <c r="B26" s="72">
        <v>12</v>
      </c>
      <c r="C26" s="72">
        <v>1012004</v>
      </c>
      <c r="D26" s="72" t="str">
        <f>VLOOKUP(C26,[1]institucion!$A:$B,2,FALSE)</f>
        <v>Drejtoria Rajonale e Trashegimise Kulturore Gjirokaster (1111)</v>
      </c>
      <c r="E26" s="72" t="s">
        <v>0</v>
      </c>
      <c r="F26" s="72">
        <v>8220</v>
      </c>
      <c r="G26" s="72" t="str">
        <f>VLOOKUP(F26,[1]programet!$A:$B,2,FALSE)</f>
        <v xml:space="preserve">Trashegimia Kulturore dhe Muzete </v>
      </c>
      <c r="H26" s="72">
        <v>602</v>
      </c>
      <c r="I26" s="72" t="str">
        <f>VLOOKUP(H26,[1]llogarite!$A:$B,2,FALSE)</f>
        <v>Mallra dhe
Sherbime</v>
      </c>
      <c r="J26" s="72">
        <v>1111</v>
      </c>
      <c r="K26" s="72" t="s">
        <v>4</v>
      </c>
      <c r="L26" s="72" t="str">
        <f>VLOOKUP(K26,[1]produkt!$A:$B,2,FALSE)</f>
        <v>Objekte monument kulture të ruajtura dhe mbrojtura</v>
      </c>
      <c r="M26" s="73">
        <v>6958057</v>
      </c>
      <c r="N26" s="73">
        <v>0</v>
      </c>
      <c r="O26" s="73">
        <v>6775268</v>
      </c>
      <c r="P26" s="73">
        <v>182789</v>
      </c>
      <c r="Q26" s="90">
        <f t="shared" si="0"/>
        <v>0.97372987890153817</v>
      </c>
    </row>
    <row r="27" spans="1:17" s="68" customFormat="1" ht="15" x14ac:dyDescent="0.25">
      <c r="A27" s="72">
        <v>1</v>
      </c>
      <c r="B27" s="72">
        <v>12</v>
      </c>
      <c r="C27" s="72">
        <v>1012004</v>
      </c>
      <c r="D27" s="72" t="str">
        <f>VLOOKUP(C27,[1]institucion!$A:$B,2,FALSE)</f>
        <v>Drejtoria Rajonale e Trashegimise Kulturore Gjirokaster (1111)</v>
      </c>
      <c r="E27" s="72" t="s">
        <v>0</v>
      </c>
      <c r="F27" s="72">
        <v>8220</v>
      </c>
      <c r="G27" s="72" t="str">
        <f>VLOOKUP(F27,[1]programet!$A:$B,2,FALSE)</f>
        <v xml:space="preserve">Trashegimia Kulturore dhe Muzete </v>
      </c>
      <c r="H27" s="72">
        <v>606</v>
      </c>
      <c r="I27" s="72" t="str">
        <f>VLOOKUP(H27,[1]llogarite!$A:$B,2,FALSE)</f>
        <v>Transferta per Buxhetet Familiare dhe Individet</v>
      </c>
      <c r="J27" s="72">
        <v>1111</v>
      </c>
      <c r="K27" s="72" t="s">
        <v>4</v>
      </c>
      <c r="L27" s="72" t="str">
        <f>VLOOKUP(K27,[1]produkt!$A:$B,2,FALSE)</f>
        <v>Objekte monument kulture të ruajtura dhe mbrojtura</v>
      </c>
      <c r="M27" s="73">
        <v>72755</v>
      </c>
      <c r="N27" s="73">
        <v>0</v>
      </c>
      <c r="O27" s="73">
        <v>48755</v>
      </c>
      <c r="P27" s="73">
        <v>24000</v>
      </c>
      <c r="Q27" s="90">
        <f t="shared" si="0"/>
        <v>0.67012576455226447</v>
      </c>
    </row>
    <row r="28" spans="1:17" s="68" customFormat="1" ht="15" x14ac:dyDescent="0.25">
      <c r="A28" s="72">
        <v>1</v>
      </c>
      <c r="B28" s="72">
        <v>12</v>
      </c>
      <c r="C28" s="72">
        <v>1012004</v>
      </c>
      <c r="D28" s="72" t="str">
        <f>VLOOKUP(C28,[1]institucion!$A:$B,2,FALSE)</f>
        <v>Drejtoria Rajonale e Trashegimise Kulturore Gjirokaster (1111)</v>
      </c>
      <c r="E28" s="72" t="s">
        <v>20</v>
      </c>
      <c r="F28" s="72">
        <v>8220</v>
      </c>
      <c r="G28" s="72" t="str">
        <f>VLOOKUP(F28,[1]programet!$A:$B,2,FALSE)</f>
        <v xml:space="preserve">Trashegimia Kulturore dhe Muzete </v>
      </c>
      <c r="H28" s="72">
        <v>602</v>
      </c>
      <c r="I28" s="72" t="str">
        <f>VLOOKUP(H28,[1]llogarite!$A:$B,2,FALSE)</f>
        <v>Mallra dhe
Sherbime</v>
      </c>
      <c r="J28" s="72">
        <v>1111</v>
      </c>
      <c r="K28" s="72" t="s">
        <v>4</v>
      </c>
      <c r="L28" s="72" t="str">
        <f>VLOOKUP(K28,[1]produkt!$A:$B,2,FALSE)</f>
        <v>Objekte monument kulture të ruajtura dhe mbrojtura</v>
      </c>
      <c r="M28" s="73">
        <v>8000000</v>
      </c>
      <c r="N28" s="73">
        <v>0</v>
      </c>
      <c r="O28" s="73">
        <v>7525075.5800000001</v>
      </c>
      <c r="P28" s="73">
        <v>474924.42</v>
      </c>
      <c r="Q28" s="90">
        <f t="shared" si="0"/>
        <v>0.94063444750000003</v>
      </c>
    </row>
    <row r="29" spans="1:17" x14ac:dyDescent="0.2">
      <c r="A29" s="74"/>
      <c r="B29" s="74"/>
      <c r="C29" s="74"/>
      <c r="D29" s="74" t="s">
        <v>154</v>
      </c>
      <c r="E29" s="74"/>
      <c r="F29" s="74"/>
      <c r="G29" s="74"/>
      <c r="H29" s="74"/>
      <c r="I29" s="74"/>
      <c r="J29" s="74"/>
      <c r="K29" s="74"/>
      <c r="L29" s="74"/>
      <c r="M29" s="75">
        <f>SUM(M24:M28)</f>
        <v>41158315</v>
      </c>
      <c r="N29" s="75">
        <f t="shared" ref="N29:P29" si="3">SUM(N24:N28)</f>
        <v>0</v>
      </c>
      <c r="O29" s="75">
        <f t="shared" si="3"/>
        <v>40077612.579999998</v>
      </c>
      <c r="P29" s="75">
        <f t="shared" si="3"/>
        <v>1080702.42</v>
      </c>
      <c r="Q29" s="93">
        <f t="shared" si="0"/>
        <v>0.97374279243452988</v>
      </c>
    </row>
    <row r="30" spans="1:17" s="68" customFormat="1" ht="15" x14ac:dyDescent="0.25">
      <c r="A30" s="72">
        <v>1</v>
      </c>
      <c r="B30" s="72">
        <v>12</v>
      </c>
      <c r="C30" s="72">
        <v>1012005</v>
      </c>
      <c r="D30" s="72" t="str">
        <f>VLOOKUP(C30,[1]institucion!$A:$B,2,FALSE)</f>
        <v>Drejtoria Rajonale e Trashegimise Kulturore Korce (1515)</v>
      </c>
      <c r="E30" s="72" t="s">
        <v>0</v>
      </c>
      <c r="F30" s="72">
        <v>8220</v>
      </c>
      <c r="G30" s="72" t="str">
        <f>VLOOKUP(F30,[1]programet!$A:$B,2,FALSE)</f>
        <v xml:space="preserve">Trashegimia Kulturore dhe Muzete </v>
      </c>
      <c r="H30" s="72">
        <v>600</v>
      </c>
      <c r="I30" s="72" t="str">
        <f>VLOOKUP(H30,[1]llogarite!$A:$B,2,FALSE)</f>
        <v>Pagat</v>
      </c>
      <c r="J30" s="72">
        <v>1515</v>
      </c>
      <c r="K30" s="72" t="s">
        <v>4</v>
      </c>
      <c r="L30" s="72" t="str">
        <f>VLOOKUP(K30,[1]produkt!$A:$B,2,FALSE)</f>
        <v>Objekte monument kulture të ruajtura dhe mbrojtura</v>
      </c>
      <c r="M30" s="73">
        <v>20136746</v>
      </c>
      <c r="N30" s="73">
        <v>0</v>
      </c>
      <c r="O30" s="73">
        <v>19620818</v>
      </c>
      <c r="P30" s="73">
        <v>515928</v>
      </c>
      <c r="Q30" s="90">
        <f t="shared" si="0"/>
        <v>0.9743787799677267</v>
      </c>
    </row>
    <row r="31" spans="1:17" s="68" customFormat="1" ht="15" x14ac:dyDescent="0.25">
      <c r="A31" s="72">
        <v>1</v>
      </c>
      <c r="B31" s="72">
        <v>12</v>
      </c>
      <c r="C31" s="72">
        <v>1012005</v>
      </c>
      <c r="D31" s="72" t="str">
        <f>VLOOKUP(C31,[1]institucion!$A:$B,2,FALSE)</f>
        <v>Drejtoria Rajonale e Trashegimise Kulturore Korce (1515)</v>
      </c>
      <c r="E31" s="72" t="s">
        <v>0</v>
      </c>
      <c r="F31" s="72">
        <v>8220</v>
      </c>
      <c r="G31" s="72" t="str">
        <f>VLOOKUP(F31,[1]programet!$A:$B,2,FALSE)</f>
        <v xml:space="preserve">Trashegimia Kulturore dhe Muzete </v>
      </c>
      <c r="H31" s="72">
        <v>601</v>
      </c>
      <c r="I31" s="72" t="str">
        <f>VLOOKUP(H31,[1]llogarite!$A:$B,2,FALSE)</f>
        <v>Kontrib.e
 Sigurimeve Shoqerore</v>
      </c>
      <c r="J31" s="72">
        <v>1515</v>
      </c>
      <c r="K31" s="72" t="s">
        <v>4</v>
      </c>
      <c r="L31" s="72" t="str">
        <f>VLOOKUP(K31,[1]produkt!$A:$B,2,FALSE)</f>
        <v>Objekte monument kulture të ruajtura dhe mbrojtura</v>
      </c>
      <c r="M31" s="73">
        <v>3625423</v>
      </c>
      <c r="N31" s="73">
        <v>0</v>
      </c>
      <c r="O31" s="73">
        <v>3248728</v>
      </c>
      <c r="P31" s="73">
        <v>376695</v>
      </c>
      <c r="Q31" s="90">
        <f t="shared" si="0"/>
        <v>0.89609626242234353</v>
      </c>
    </row>
    <row r="32" spans="1:17" s="68" customFormat="1" ht="15" x14ac:dyDescent="0.25">
      <c r="A32" s="72">
        <v>1</v>
      </c>
      <c r="B32" s="72">
        <v>12</v>
      </c>
      <c r="C32" s="72">
        <v>1012005</v>
      </c>
      <c r="D32" s="72" t="str">
        <f>VLOOKUP(C32,[1]institucion!$A:$B,2,FALSE)</f>
        <v>Drejtoria Rajonale e Trashegimise Kulturore Korce (1515)</v>
      </c>
      <c r="E32" s="72" t="s">
        <v>0</v>
      </c>
      <c r="F32" s="72">
        <v>8220</v>
      </c>
      <c r="G32" s="72" t="str">
        <f>VLOOKUP(F32,[1]programet!$A:$B,2,FALSE)</f>
        <v xml:space="preserve">Trashegimia Kulturore dhe Muzete </v>
      </c>
      <c r="H32" s="72">
        <v>602</v>
      </c>
      <c r="I32" s="72" t="str">
        <f>VLOOKUP(H32,[1]llogarite!$A:$B,2,FALSE)</f>
        <v>Mallra dhe
Sherbime</v>
      </c>
      <c r="J32" s="72">
        <v>1515</v>
      </c>
      <c r="K32" s="72" t="s">
        <v>4</v>
      </c>
      <c r="L32" s="72" t="str">
        <f>VLOOKUP(K32,[1]produkt!$A:$B,2,FALSE)</f>
        <v>Objekte monument kulture të ruajtura dhe mbrojtura</v>
      </c>
      <c r="M32" s="73">
        <v>3800000</v>
      </c>
      <c r="N32" s="73">
        <v>0</v>
      </c>
      <c r="O32" s="73">
        <v>3594492</v>
      </c>
      <c r="P32" s="73">
        <v>205508</v>
      </c>
      <c r="Q32" s="90">
        <f t="shared" si="0"/>
        <v>0.94591894736842108</v>
      </c>
    </row>
    <row r="33" spans="1:17" s="68" customFormat="1" ht="15" x14ac:dyDescent="0.25">
      <c r="A33" s="72">
        <v>1</v>
      </c>
      <c r="B33" s="72">
        <v>12</v>
      </c>
      <c r="C33" s="72">
        <v>1012005</v>
      </c>
      <c r="D33" s="72" t="str">
        <f>VLOOKUP(C33,[1]institucion!$A:$B,2,FALSE)</f>
        <v>Drejtoria Rajonale e Trashegimise Kulturore Korce (1515)</v>
      </c>
      <c r="E33" s="72" t="s">
        <v>0</v>
      </c>
      <c r="F33" s="72">
        <v>8220</v>
      </c>
      <c r="G33" s="72" t="str">
        <f>VLOOKUP(F33,[1]programet!$A:$B,2,FALSE)</f>
        <v xml:space="preserve">Trashegimia Kulturore dhe Muzete </v>
      </c>
      <c r="H33" s="72">
        <v>606</v>
      </c>
      <c r="I33" s="72" t="str">
        <f>VLOOKUP(H33,[1]llogarite!$A:$B,2,FALSE)</f>
        <v>Transferta per Buxhetet Familiare dhe Individet</v>
      </c>
      <c r="J33" s="72">
        <v>1515</v>
      </c>
      <c r="K33" s="72" t="s">
        <v>4</v>
      </c>
      <c r="L33" s="72" t="str">
        <f>VLOOKUP(K33,[1]produkt!$A:$B,2,FALSE)</f>
        <v>Objekte monument kulture të ruajtura dhe mbrojtura</v>
      </c>
      <c r="M33" s="73">
        <v>54000</v>
      </c>
      <c r="N33" s="73">
        <v>0</v>
      </c>
      <c r="O33" s="73">
        <v>42909</v>
      </c>
      <c r="P33" s="73">
        <v>11091</v>
      </c>
      <c r="Q33" s="90">
        <f t="shared" si="0"/>
        <v>0.79461111111111116</v>
      </c>
    </row>
    <row r="34" spans="1:17" x14ac:dyDescent="0.2">
      <c r="A34" s="74"/>
      <c r="B34" s="74"/>
      <c r="C34" s="74"/>
      <c r="D34" s="74" t="s">
        <v>154</v>
      </c>
      <c r="E34" s="74"/>
      <c r="F34" s="74"/>
      <c r="G34" s="74"/>
      <c r="H34" s="74"/>
      <c r="I34" s="74"/>
      <c r="J34" s="74"/>
      <c r="K34" s="74"/>
      <c r="L34" s="74"/>
      <c r="M34" s="75">
        <f>SUM(M30:M33)</f>
        <v>27616169</v>
      </c>
      <c r="N34" s="75">
        <f t="shared" ref="N34:P34" si="4">SUM(N30:N33)</f>
        <v>0</v>
      </c>
      <c r="O34" s="75">
        <f t="shared" si="4"/>
        <v>26506947</v>
      </c>
      <c r="P34" s="75">
        <f t="shared" si="4"/>
        <v>1109222</v>
      </c>
      <c r="Q34" s="93">
        <f t="shared" si="0"/>
        <v>0.95983432749126063</v>
      </c>
    </row>
    <row r="35" spans="1:17" s="68" customFormat="1" ht="15" x14ac:dyDescent="0.25">
      <c r="A35" s="72">
        <v>1</v>
      </c>
      <c r="B35" s="72">
        <v>12</v>
      </c>
      <c r="C35" s="72">
        <v>1012006</v>
      </c>
      <c r="D35" s="72" t="str">
        <f>VLOOKUP(C35,[1]institucion!$A:$B,2,FALSE)</f>
        <v>Drejtoria Rajonale e Trashegimise Kulturore Shkoder (3333)</v>
      </c>
      <c r="E35" s="72" t="s">
        <v>0</v>
      </c>
      <c r="F35" s="72">
        <v>8220</v>
      </c>
      <c r="G35" s="72" t="str">
        <f>VLOOKUP(F35,[1]programet!$A:$B,2,FALSE)</f>
        <v xml:space="preserve">Trashegimia Kulturore dhe Muzete </v>
      </c>
      <c r="H35" s="72">
        <v>600</v>
      </c>
      <c r="I35" s="72" t="str">
        <f>VLOOKUP(H35,[1]llogarite!$A:$B,2,FALSE)</f>
        <v>Pagat</v>
      </c>
      <c r="J35" s="72">
        <v>3333</v>
      </c>
      <c r="K35" s="72" t="s">
        <v>4</v>
      </c>
      <c r="L35" s="72" t="str">
        <f>VLOOKUP(K35,[1]produkt!$A:$B,2,FALSE)</f>
        <v>Objekte monument kulture të ruajtura dhe mbrojtura</v>
      </c>
      <c r="M35" s="73">
        <v>16302283</v>
      </c>
      <c r="N35" s="73">
        <v>0</v>
      </c>
      <c r="O35" s="73">
        <v>16296155</v>
      </c>
      <c r="P35" s="73">
        <v>6128</v>
      </c>
      <c r="Q35" s="90">
        <f t="shared" si="0"/>
        <v>0.99962410172857386</v>
      </c>
    </row>
    <row r="36" spans="1:17" s="68" customFormat="1" ht="15" x14ac:dyDescent="0.25">
      <c r="A36" s="72">
        <v>1</v>
      </c>
      <c r="B36" s="72">
        <v>12</v>
      </c>
      <c r="C36" s="72">
        <v>1012006</v>
      </c>
      <c r="D36" s="72" t="str">
        <f>VLOOKUP(C36,[1]institucion!$A:$B,2,FALSE)</f>
        <v>Drejtoria Rajonale e Trashegimise Kulturore Shkoder (3333)</v>
      </c>
      <c r="E36" s="72" t="s">
        <v>0</v>
      </c>
      <c r="F36" s="72">
        <v>8220</v>
      </c>
      <c r="G36" s="72" t="str">
        <f>VLOOKUP(F36,[1]programet!$A:$B,2,FALSE)</f>
        <v xml:space="preserve">Trashegimia Kulturore dhe Muzete </v>
      </c>
      <c r="H36" s="72">
        <v>601</v>
      </c>
      <c r="I36" s="72" t="str">
        <f>VLOOKUP(H36,[1]llogarite!$A:$B,2,FALSE)</f>
        <v>Kontrib.e
 Sigurimeve Shoqerore</v>
      </c>
      <c r="J36" s="72">
        <v>3333</v>
      </c>
      <c r="K36" s="72" t="s">
        <v>4</v>
      </c>
      <c r="L36" s="72" t="str">
        <f>VLOOKUP(K36,[1]produkt!$A:$B,2,FALSE)</f>
        <v>Objekte monument kulture të ruajtura dhe mbrojtura</v>
      </c>
      <c r="M36" s="73">
        <v>2820889</v>
      </c>
      <c r="N36" s="73">
        <v>0</v>
      </c>
      <c r="O36" s="73">
        <v>2744427</v>
      </c>
      <c r="P36" s="73">
        <v>76462</v>
      </c>
      <c r="Q36" s="90">
        <f t="shared" si="0"/>
        <v>0.97289436060759571</v>
      </c>
    </row>
    <row r="37" spans="1:17" s="68" customFormat="1" ht="15" x14ac:dyDescent="0.25">
      <c r="A37" s="72">
        <v>1</v>
      </c>
      <c r="B37" s="72">
        <v>12</v>
      </c>
      <c r="C37" s="72">
        <v>1012006</v>
      </c>
      <c r="D37" s="72" t="str">
        <f>VLOOKUP(C37,[1]institucion!$A:$B,2,FALSE)</f>
        <v>Drejtoria Rajonale e Trashegimise Kulturore Shkoder (3333)</v>
      </c>
      <c r="E37" s="72" t="s">
        <v>0</v>
      </c>
      <c r="F37" s="72">
        <v>8220</v>
      </c>
      <c r="G37" s="72" t="str">
        <f>VLOOKUP(F37,[1]programet!$A:$B,2,FALSE)</f>
        <v xml:space="preserve">Trashegimia Kulturore dhe Muzete </v>
      </c>
      <c r="H37" s="72">
        <v>602</v>
      </c>
      <c r="I37" s="72" t="str">
        <f>VLOOKUP(H37,[1]llogarite!$A:$B,2,FALSE)</f>
        <v>Mallra dhe
Sherbime</v>
      </c>
      <c r="J37" s="72">
        <v>3333</v>
      </c>
      <c r="K37" s="72" t="s">
        <v>4</v>
      </c>
      <c r="L37" s="72" t="str">
        <f>VLOOKUP(K37,[1]produkt!$A:$B,2,FALSE)</f>
        <v>Objekte monument kulture të ruajtura dhe mbrojtura</v>
      </c>
      <c r="M37" s="73">
        <v>6000000</v>
      </c>
      <c r="N37" s="73">
        <v>0</v>
      </c>
      <c r="O37" s="73">
        <v>3617481</v>
      </c>
      <c r="P37" s="73">
        <v>2382519</v>
      </c>
      <c r="Q37" s="90">
        <f t="shared" si="0"/>
        <v>0.60291349999999999</v>
      </c>
    </row>
    <row r="38" spans="1:17" s="68" customFormat="1" ht="15" x14ac:dyDescent="0.25">
      <c r="A38" s="72">
        <v>1</v>
      </c>
      <c r="B38" s="72">
        <v>12</v>
      </c>
      <c r="C38" s="72">
        <v>1012006</v>
      </c>
      <c r="D38" s="72" t="str">
        <f>VLOOKUP(C38,[1]institucion!$A:$B,2,FALSE)</f>
        <v>Drejtoria Rajonale e Trashegimise Kulturore Shkoder (3333)</v>
      </c>
      <c r="E38" s="72" t="s">
        <v>0</v>
      </c>
      <c r="F38" s="72">
        <v>8220</v>
      </c>
      <c r="G38" s="72" t="str">
        <f>VLOOKUP(F38,[1]programet!$A:$B,2,FALSE)</f>
        <v xml:space="preserve">Trashegimia Kulturore dhe Muzete </v>
      </c>
      <c r="H38" s="72">
        <v>606</v>
      </c>
      <c r="I38" s="72" t="str">
        <f>VLOOKUP(H38,[1]llogarite!$A:$B,2,FALSE)</f>
        <v>Transferta per Buxhetet Familiare dhe Individet</v>
      </c>
      <c r="J38" s="72">
        <v>3333</v>
      </c>
      <c r="K38" s="72" t="s">
        <v>4</v>
      </c>
      <c r="L38" s="72" t="str">
        <f>VLOOKUP(K38,[1]produkt!$A:$B,2,FALSE)</f>
        <v>Objekte monument kulture të ruajtura dhe mbrojtura</v>
      </c>
      <c r="M38" s="73">
        <v>68750</v>
      </c>
      <c r="N38" s="73">
        <v>0</v>
      </c>
      <c r="O38" s="73">
        <v>44750</v>
      </c>
      <c r="P38" s="73">
        <v>24000</v>
      </c>
      <c r="Q38" s="90">
        <f t="shared" si="0"/>
        <v>0.65090909090909088</v>
      </c>
    </row>
    <row r="39" spans="1:17" s="68" customFormat="1" ht="15" x14ac:dyDescent="0.25">
      <c r="A39" s="72">
        <v>1</v>
      </c>
      <c r="B39" s="72">
        <v>12</v>
      </c>
      <c r="C39" s="72">
        <v>1012006</v>
      </c>
      <c r="D39" s="72" t="str">
        <f>VLOOKUP(C39,[1]institucion!$A:$B,2,FALSE)</f>
        <v>Drejtoria Rajonale e Trashegimise Kulturore Shkoder (3333)</v>
      </c>
      <c r="E39" s="72" t="s">
        <v>20</v>
      </c>
      <c r="F39" s="72">
        <v>8220</v>
      </c>
      <c r="G39" s="72" t="str">
        <f>VLOOKUP(F39,[1]programet!$A:$B,2,FALSE)</f>
        <v xml:space="preserve">Trashegimia Kulturore dhe Muzete </v>
      </c>
      <c r="H39" s="72">
        <v>602</v>
      </c>
      <c r="I39" s="72" t="str">
        <f>VLOOKUP(H39,[1]llogarite!$A:$B,2,FALSE)</f>
        <v>Mallra dhe
Sherbime</v>
      </c>
      <c r="J39" s="72">
        <v>3333</v>
      </c>
      <c r="K39" s="72" t="s">
        <v>4</v>
      </c>
      <c r="L39" s="72" t="str">
        <f>VLOOKUP(K39,[1]produkt!$A:$B,2,FALSE)</f>
        <v>Objekte monument kulture të ruajtura dhe mbrojtura</v>
      </c>
      <c r="M39" s="73">
        <v>5300000</v>
      </c>
      <c r="N39" s="73">
        <v>0</v>
      </c>
      <c r="O39" s="73">
        <v>1300980</v>
      </c>
      <c r="P39" s="73">
        <v>3999020</v>
      </c>
      <c r="Q39" s="90">
        <f t="shared" si="0"/>
        <v>0.24546792452830188</v>
      </c>
    </row>
    <row r="40" spans="1:17" x14ac:dyDescent="0.2">
      <c r="A40" s="74"/>
      <c r="B40" s="74"/>
      <c r="C40" s="74"/>
      <c r="D40" s="74" t="s">
        <v>154</v>
      </c>
      <c r="E40" s="74"/>
      <c r="F40" s="74"/>
      <c r="G40" s="74"/>
      <c r="H40" s="74"/>
      <c r="I40" s="74"/>
      <c r="J40" s="74"/>
      <c r="K40" s="74"/>
      <c r="L40" s="74"/>
      <c r="M40" s="75">
        <f>SUM(M35:M39)</f>
        <v>30491922</v>
      </c>
      <c r="N40" s="75">
        <f t="shared" ref="N40:P40" si="5">SUM(N35:N39)</f>
        <v>0</v>
      </c>
      <c r="O40" s="75">
        <f t="shared" si="5"/>
        <v>24003793</v>
      </c>
      <c r="P40" s="75">
        <f t="shared" si="5"/>
        <v>6488129</v>
      </c>
      <c r="Q40" s="93">
        <f t="shared" si="0"/>
        <v>0.78721810320779384</v>
      </c>
    </row>
    <row r="41" spans="1:17" s="68" customFormat="1" ht="15" x14ac:dyDescent="0.25">
      <c r="A41" s="72">
        <v>1</v>
      </c>
      <c r="B41" s="72">
        <v>12</v>
      </c>
      <c r="C41" s="72">
        <v>1012010</v>
      </c>
      <c r="D41" s="72" t="str">
        <f>VLOOKUP(C41,[1]institucion!$A:$B,2,FALSE)</f>
        <v>Muzeu Historik Kombetar (3535)</v>
      </c>
      <c r="E41" s="72" t="s">
        <v>0</v>
      </c>
      <c r="F41" s="72">
        <v>8220</v>
      </c>
      <c r="G41" s="72" t="str">
        <f>VLOOKUP(F41,[1]programet!$A:$B,2,FALSE)</f>
        <v xml:space="preserve">Trashegimia Kulturore dhe Muzete </v>
      </c>
      <c r="H41" s="72">
        <v>600</v>
      </c>
      <c r="I41" s="72" t="str">
        <f>VLOOKUP(H41,[1]llogarite!$A:$B,2,FALSE)</f>
        <v>Pagat</v>
      </c>
      <c r="J41" s="72">
        <v>3535</v>
      </c>
      <c r="K41" s="72" t="s">
        <v>6</v>
      </c>
      <c r="L41" s="72" t="str">
        <f>VLOOKUP(K41,[1]produkt!$A:$B,2,FALSE)</f>
        <v>Muze të mirëmbajtura dhe të vizitueshëm nga publiku</v>
      </c>
      <c r="M41" s="73">
        <v>41680770</v>
      </c>
      <c r="N41" s="73">
        <v>0</v>
      </c>
      <c r="O41" s="73">
        <v>41399519</v>
      </c>
      <c r="P41" s="73">
        <v>281251</v>
      </c>
      <c r="Q41" s="90">
        <f t="shared" si="0"/>
        <v>0.99325225997504363</v>
      </c>
    </row>
    <row r="42" spans="1:17" s="68" customFormat="1" ht="15" x14ac:dyDescent="0.25">
      <c r="A42" s="72">
        <v>1</v>
      </c>
      <c r="B42" s="72">
        <v>12</v>
      </c>
      <c r="C42" s="72">
        <v>1012010</v>
      </c>
      <c r="D42" s="72" t="str">
        <f>VLOOKUP(C42,[1]institucion!$A:$B,2,FALSE)</f>
        <v>Muzeu Historik Kombetar (3535)</v>
      </c>
      <c r="E42" s="72" t="s">
        <v>0</v>
      </c>
      <c r="F42" s="72">
        <v>8220</v>
      </c>
      <c r="G42" s="72" t="str">
        <f>VLOOKUP(F42,[1]programet!$A:$B,2,FALSE)</f>
        <v xml:space="preserve">Trashegimia Kulturore dhe Muzete </v>
      </c>
      <c r="H42" s="72">
        <v>601</v>
      </c>
      <c r="I42" s="72" t="str">
        <f>VLOOKUP(H42,[1]llogarite!$A:$B,2,FALSE)</f>
        <v>Kontrib.e
 Sigurimeve Shoqerore</v>
      </c>
      <c r="J42" s="72">
        <v>3535</v>
      </c>
      <c r="K42" s="72" t="s">
        <v>6</v>
      </c>
      <c r="L42" s="72" t="str">
        <f>VLOOKUP(K42,[1]produkt!$A:$B,2,FALSE)</f>
        <v>Muze të mirëmbajtura dhe të vizitueshëm nga publiku</v>
      </c>
      <c r="M42" s="73">
        <v>7727420</v>
      </c>
      <c r="N42" s="73">
        <v>0</v>
      </c>
      <c r="O42" s="73">
        <v>6885787</v>
      </c>
      <c r="P42" s="73">
        <v>841633</v>
      </c>
      <c r="Q42" s="90">
        <f t="shared" si="0"/>
        <v>0.89108486402965026</v>
      </c>
    </row>
    <row r="43" spans="1:17" s="68" customFormat="1" ht="15" x14ac:dyDescent="0.25">
      <c r="A43" s="72">
        <v>1</v>
      </c>
      <c r="B43" s="72">
        <v>12</v>
      </c>
      <c r="C43" s="72">
        <v>1012010</v>
      </c>
      <c r="D43" s="72" t="str">
        <f>VLOOKUP(C43,[1]institucion!$A:$B,2,FALSE)</f>
        <v>Muzeu Historik Kombetar (3535)</v>
      </c>
      <c r="E43" s="72" t="s">
        <v>0</v>
      </c>
      <c r="F43" s="72">
        <v>8220</v>
      </c>
      <c r="G43" s="72" t="str">
        <f>VLOOKUP(F43,[1]programet!$A:$B,2,FALSE)</f>
        <v xml:space="preserve">Trashegimia Kulturore dhe Muzete </v>
      </c>
      <c r="H43" s="72">
        <v>602</v>
      </c>
      <c r="I43" s="72" t="str">
        <f>VLOOKUP(H43,[1]llogarite!$A:$B,2,FALSE)</f>
        <v>Mallra dhe
Sherbime</v>
      </c>
      <c r="J43" s="72">
        <v>3535</v>
      </c>
      <c r="K43" s="72" t="s">
        <v>6</v>
      </c>
      <c r="L43" s="72" t="str">
        <f>VLOOKUP(K43,[1]produkt!$A:$B,2,FALSE)</f>
        <v>Muze të mirëmbajtura dhe të vizitueshëm nga publiku</v>
      </c>
      <c r="M43" s="73">
        <v>15141943</v>
      </c>
      <c r="N43" s="73">
        <v>0</v>
      </c>
      <c r="O43" s="73">
        <v>10945849.77</v>
      </c>
      <c r="P43" s="73">
        <v>4196093.2300000004</v>
      </c>
      <c r="Q43" s="90">
        <f t="shared" si="0"/>
        <v>0.72288277468750206</v>
      </c>
    </row>
    <row r="44" spans="1:17" s="68" customFormat="1" ht="15" x14ac:dyDescent="0.25">
      <c r="A44" s="72">
        <v>1</v>
      </c>
      <c r="B44" s="72">
        <v>12</v>
      </c>
      <c r="C44" s="72">
        <v>1012010</v>
      </c>
      <c r="D44" s="72" t="str">
        <f>VLOOKUP(C44,[1]institucion!$A:$B,2,FALSE)</f>
        <v>Muzeu Historik Kombetar (3535)</v>
      </c>
      <c r="E44" s="72" t="s">
        <v>0</v>
      </c>
      <c r="F44" s="72">
        <v>8220</v>
      </c>
      <c r="G44" s="72" t="str">
        <f>VLOOKUP(F44,[1]programet!$A:$B,2,FALSE)</f>
        <v xml:space="preserve">Trashegimia Kulturore dhe Muzete </v>
      </c>
      <c r="H44" s="72">
        <v>605</v>
      </c>
      <c r="I44" s="72" t="str">
        <f>VLOOKUP(H44,[1]llogarite!$A:$B,2,FALSE)</f>
        <v>Transfer.
Korrente te Huaja</v>
      </c>
      <c r="J44" s="72">
        <v>3535</v>
      </c>
      <c r="K44" s="72" t="s">
        <v>6</v>
      </c>
      <c r="L44" s="72" t="str">
        <f>VLOOKUP(K44,[1]produkt!$A:$B,2,FALSE)</f>
        <v>Muze të mirëmbajtura dhe të vizitueshëm nga publiku</v>
      </c>
      <c r="M44" s="73">
        <v>83000</v>
      </c>
      <c r="N44" s="73">
        <v>0</v>
      </c>
      <c r="O44" s="73">
        <v>64350</v>
      </c>
      <c r="P44" s="73">
        <v>18650</v>
      </c>
      <c r="Q44" s="90">
        <f t="shared" si="0"/>
        <v>0.77530120481927711</v>
      </c>
    </row>
    <row r="45" spans="1:17" s="68" customFormat="1" ht="15" x14ac:dyDescent="0.25">
      <c r="A45" s="72">
        <v>1</v>
      </c>
      <c r="B45" s="72">
        <v>12</v>
      </c>
      <c r="C45" s="72">
        <v>1012010</v>
      </c>
      <c r="D45" s="72" t="str">
        <f>VLOOKUP(C45,[1]institucion!$A:$B,2,FALSE)</f>
        <v>Muzeu Historik Kombetar (3535)</v>
      </c>
      <c r="E45" s="72" t="s">
        <v>0</v>
      </c>
      <c r="F45" s="72">
        <v>8220</v>
      </c>
      <c r="G45" s="72" t="str">
        <f>VLOOKUP(F45,[1]programet!$A:$B,2,FALSE)</f>
        <v xml:space="preserve">Trashegimia Kulturore dhe Muzete </v>
      </c>
      <c r="H45" s="72">
        <v>606</v>
      </c>
      <c r="I45" s="72" t="str">
        <f>VLOOKUP(H45,[1]llogarite!$A:$B,2,FALSE)</f>
        <v>Transferta per Buxhetet Familiare dhe Individet</v>
      </c>
      <c r="J45" s="72">
        <v>3535</v>
      </c>
      <c r="K45" s="72" t="s">
        <v>6</v>
      </c>
      <c r="L45" s="72" t="str">
        <f>VLOOKUP(K45,[1]produkt!$A:$B,2,FALSE)</f>
        <v>Muze të mirëmbajtura dhe të vizitueshëm nga publiku</v>
      </c>
      <c r="M45" s="73">
        <v>201840</v>
      </c>
      <c r="N45" s="73">
        <v>0</v>
      </c>
      <c r="O45" s="73">
        <v>187840</v>
      </c>
      <c r="P45" s="73">
        <v>14000</v>
      </c>
      <c r="Q45" s="90">
        <f t="shared" si="0"/>
        <v>0.93063812921125644</v>
      </c>
    </row>
    <row r="46" spans="1:17" s="68" customFormat="1" ht="15" x14ac:dyDescent="0.25">
      <c r="A46" s="72">
        <v>1</v>
      </c>
      <c r="B46" s="72">
        <v>12</v>
      </c>
      <c r="C46" s="72">
        <v>1012010</v>
      </c>
      <c r="D46" s="72" t="str">
        <f>VLOOKUP(C46,[1]institucion!$A:$B,2,FALSE)</f>
        <v>Muzeu Historik Kombetar (3535)</v>
      </c>
      <c r="E46" s="72" t="s">
        <v>20</v>
      </c>
      <c r="F46" s="72">
        <v>8220</v>
      </c>
      <c r="G46" s="72" t="str">
        <f>VLOOKUP(F46,[1]programet!$A:$B,2,FALSE)</f>
        <v xml:space="preserve">Trashegimia Kulturore dhe Muzete </v>
      </c>
      <c r="H46" s="72">
        <v>602</v>
      </c>
      <c r="I46" s="72" t="str">
        <f>VLOOKUP(H46,[1]llogarite!$A:$B,2,FALSE)</f>
        <v>Mallra dhe
Sherbime</v>
      </c>
      <c r="J46" s="72">
        <v>3535</v>
      </c>
      <c r="K46" s="72" t="s">
        <v>6</v>
      </c>
      <c r="L46" s="72" t="str">
        <f>VLOOKUP(K46,[1]produkt!$A:$B,2,FALSE)</f>
        <v>Muze të mirëmbajtura dhe të vizitueshëm nga publiku</v>
      </c>
      <c r="M46" s="73">
        <v>3500000</v>
      </c>
      <c r="N46" s="73">
        <v>0</v>
      </c>
      <c r="O46" s="73">
        <v>3374301</v>
      </c>
      <c r="P46" s="73">
        <v>125699</v>
      </c>
      <c r="Q46" s="90">
        <f t="shared" si="0"/>
        <v>0.964086</v>
      </c>
    </row>
    <row r="47" spans="1:17" x14ac:dyDescent="0.2">
      <c r="A47" s="74"/>
      <c r="B47" s="74"/>
      <c r="C47" s="74"/>
      <c r="D47" s="74" t="s">
        <v>154</v>
      </c>
      <c r="E47" s="74"/>
      <c r="F47" s="74"/>
      <c r="G47" s="74"/>
      <c r="H47" s="74"/>
      <c r="I47" s="74"/>
      <c r="J47" s="74"/>
      <c r="K47" s="74"/>
      <c r="L47" s="74"/>
      <c r="M47" s="75">
        <f>SUM(M41:M46)</f>
        <v>68334973</v>
      </c>
      <c r="N47" s="75">
        <f t="shared" ref="N47:P47" si="6">SUM(N41:N46)</f>
        <v>0</v>
      </c>
      <c r="O47" s="75">
        <f t="shared" si="6"/>
        <v>62857646.769999996</v>
      </c>
      <c r="P47" s="75">
        <f t="shared" si="6"/>
        <v>5477326.2300000004</v>
      </c>
      <c r="Q47" s="93">
        <f t="shared" si="0"/>
        <v>0.91984592969693568</v>
      </c>
    </row>
    <row r="48" spans="1:17" s="68" customFormat="1" ht="15" x14ac:dyDescent="0.25">
      <c r="A48" s="72">
        <v>1</v>
      </c>
      <c r="B48" s="72">
        <v>12</v>
      </c>
      <c r="C48" s="72">
        <v>1012012</v>
      </c>
      <c r="D48" s="72" t="str">
        <f>VLOOKUP(C48,[1]institucion!$A:$B,2,FALSE)</f>
        <v>Qendra Kombetare e veprimtarive Folklorike (3535)</v>
      </c>
      <c r="E48" s="72" t="s">
        <v>0</v>
      </c>
      <c r="F48" s="72">
        <v>8220</v>
      </c>
      <c r="G48" s="72" t="str">
        <f>VLOOKUP(F48,[1]programet!$A:$B,2,FALSE)</f>
        <v xml:space="preserve">Trashegimia Kulturore dhe Muzete </v>
      </c>
      <c r="H48" s="72">
        <v>600</v>
      </c>
      <c r="I48" s="72" t="str">
        <f>VLOOKUP(H48,[1]llogarite!$A:$B,2,FALSE)</f>
        <v>Pagat</v>
      </c>
      <c r="J48" s="72">
        <v>3535</v>
      </c>
      <c r="K48" s="72" t="s">
        <v>7</v>
      </c>
      <c r="L48" s="72" t="str">
        <f>VLOOKUP(K48,[1]produkt!$A:$B,2,FALSE)</f>
        <v>Aktivitete të fushës së trashëgimisë jomateriale</v>
      </c>
      <c r="M48" s="73">
        <v>6413202</v>
      </c>
      <c r="N48" s="73">
        <v>0</v>
      </c>
      <c r="O48" s="73">
        <v>6401565</v>
      </c>
      <c r="P48" s="73">
        <v>11637</v>
      </c>
      <c r="Q48" s="90">
        <f t="shared" si="0"/>
        <v>0.99818546180207646</v>
      </c>
    </row>
    <row r="49" spans="1:17" s="68" customFormat="1" ht="15" x14ac:dyDescent="0.25">
      <c r="A49" s="72">
        <v>1</v>
      </c>
      <c r="B49" s="72">
        <v>12</v>
      </c>
      <c r="C49" s="72">
        <v>1012012</v>
      </c>
      <c r="D49" s="72" t="str">
        <f>VLOOKUP(C49,[1]institucion!$A:$B,2,FALSE)</f>
        <v>Qendra Kombetare e veprimtarive Folklorike (3535)</v>
      </c>
      <c r="E49" s="72" t="s">
        <v>0</v>
      </c>
      <c r="F49" s="72">
        <v>8220</v>
      </c>
      <c r="G49" s="72" t="str">
        <f>VLOOKUP(F49,[1]programet!$A:$B,2,FALSE)</f>
        <v xml:space="preserve">Trashegimia Kulturore dhe Muzete </v>
      </c>
      <c r="H49" s="72">
        <v>601</v>
      </c>
      <c r="I49" s="72" t="str">
        <f>VLOOKUP(H49,[1]llogarite!$A:$B,2,FALSE)</f>
        <v>Kontrib.e
 Sigurimeve Shoqerore</v>
      </c>
      <c r="J49" s="72">
        <v>3535</v>
      </c>
      <c r="K49" s="72" t="s">
        <v>7</v>
      </c>
      <c r="L49" s="72" t="str">
        <f>VLOOKUP(K49,[1]produkt!$A:$B,2,FALSE)</f>
        <v>Aktivitete të fushës së trashëgimisë jomateriale</v>
      </c>
      <c r="M49" s="73">
        <v>1077991</v>
      </c>
      <c r="N49" s="73">
        <v>0</v>
      </c>
      <c r="O49" s="73">
        <v>1066220</v>
      </c>
      <c r="P49" s="73">
        <v>11771</v>
      </c>
      <c r="Q49" s="90">
        <f t="shared" si="0"/>
        <v>0.98908061384557011</v>
      </c>
    </row>
    <row r="50" spans="1:17" s="68" customFormat="1" ht="15" x14ac:dyDescent="0.25">
      <c r="A50" s="72">
        <v>1</v>
      </c>
      <c r="B50" s="72">
        <v>12</v>
      </c>
      <c r="C50" s="72">
        <v>1012012</v>
      </c>
      <c r="D50" s="72" t="str">
        <f>VLOOKUP(C50,[1]institucion!$A:$B,2,FALSE)</f>
        <v>Qendra Kombetare e veprimtarive Folklorike (3535)</v>
      </c>
      <c r="E50" s="72" t="s">
        <v>0</v>
      </c>
      <c r="F50" s="72">
        <v>8220</v>
      </c>
      <c r="G50" s="72" t="str">
        <f>VLOOKUP(F50,[1]programet!$A:$B,2,FALSE)</f>
        <v xml:space="preserve">Trashegimia Kulturore dhe Muzete </v>
      </c>
      <c r="H50" s="72">
        <v>602</v>
      </c>
      <c r="I50" s="72" t="str">
        <f>VLOOKUP(H50,[1]llogarite!$A:$B,2,FALSE)</f>
        <v>Mallra dhe
Sherbime</v>
      </c>
      <c r="J50" s="72">
        <v>3535</v>
      </c>
      <c r="K50" s="72" t="s">
        <v>7</v>
      </c>
      <c r="L50" s="72" t="str">
        <f>VLOOKUP(K50,[1]produkt!$A:$B,2,FALSE)</f>
        <v>Aktivitete të fushës së trashëgimisë jomateriale</v>
      </c>
      <c r="M50" s="73">
        <v>1420000</v>
      </c>
      <c r="N50" s="73">
        <v>0</v>
      </c>
      <c r="O50" s="73">
        <v>1388804</v>
      </c>
      <c r="P50" s="73">
        <v>31196</v>
      </c>
      <c r="Q50" s="90">
        <f t="shared" si="0"/>
        <v>0.97803098591549298</v>
      </c>
    </row>
    <row r="51" spans="1:17" s="68" customFormat="1" ht="15" x14ac:dyDescent="0.25">
      <c r="A51" s="72">
        <v>1</v>
      </c>
      <c r="B51" s="72">
        <v>12</v>
      </c>
      <c r="C51" s="72">
        <v>1012012</v>
      </c>
      <c r="D51" s="72" t="str">
        <f>VLOOKUP(C51,[1]institucion!$A:$B,2,FALSE)</f>
        <v>Qendra Kombetare e veprimtarive Folklorike (3535)</v>
      </c>
      <c r="E51" s="72" t="s">
        <v>0</v>
      </c>
      <c r="F51" s="72">
        <v>8220</v>
      </c>
      <c r="G51" s="72" t="str">
        <f>VLOOKUP(F51,[1]programet!$A:$B,2,FALSE)</f>
        <v xml:space="preserve">Trashegimia Kulturore dhe Muzete </v>
      </c>
      <c r="H51" s="72">
        <v>604</v>
      </c>
      <c r="I51" s="72" t="str">
        <f>VLOOKUP(H51,[1]llogarite!$A:$B,2,FALSE)</f>
        <v>Te Tjera
Transfer.Korrente Brendshme</v>
      </c>
      <c r="J51" s="72">
        <v>3535</v>
      </c>
      <c r="K51" s="72" t="s">
        <v>7</v>
      </c>
      <c r="L51" s="72" t="str">
        <f>VLOOKUP(K51,[1]produkt!$A:$B,2,FALSE)</f>
        <v>Aktivitete të fushës së trashëgimisë jomateriale</v>
      </c>
      <c r="M51" s="73">
        <v>7339000</v>
      </c>
      <c r="N51" s="73">
        <v>0</v>
      </c>
      <c r="O51" s="73">
        <v>7334044</v>
      </c>
      <c r="P51" s="73">
        <v>4956</v>
      </c>
      <c r="Q51" s="90">
        <f t="shared" si="0"/>
        <v>0.99932470363809789</v>
      </c>
    </row>
    <row r="52" spans="1:17" s="68" customFormat="1" ht="15" x14ac:dyDescent="0.25">
      <c r="A52" s="72">
        <v>1</v>
      </c>
      <c r="B52" s="72">
        <v>12</v>
      </c>
      <c r="C52" s="72">
        <v>1012012</v>
      </c>
      <c r="D52" s="72" t="str">
        <f>VLOOKUP(C52,[1]institucion!$A:$B,2,FALSE)</f>
        <v>Qendra Kombetare e veprimtarive Folklorike (3535)</v>
      </c>
      <c r="E52" s="72" t="s">
        <v>0</v>
      </c>
      <c r="F52" s="72">
        <v>8220</v>
      </c>
      <c r="G52" s="72" t="str">
        <f>VLOOKUP(F52,[1]programet!$A:$B,2,FALSE)</f>
        <v xml:space="preserve">Trashegimia Kulturore dhe Muzete </v>
      </c>
      <c r="H52" s="72">
        <v>606</v>
      </c>
      <c r="I52" s="72" t="str">
        <f>VLOOKUP(H52,[1]llogarite!$A:$B,2,FALSE)</f>
        <v>Transferta per Buxhetet Familiare dhe Individet</v>
      </c>
      <c r="J52" s="72">
        <v>3535</v>
      </c>
      <c r="K52" s="72" t="s">
        <v>7</v>
      </c>
      <c r="L52" s="72" t="str">
        <f>VLOOKUP(K52,[1]produkt!$A:$B,2,FALSE)</f>
        <v>Aktivitete të fushës së trashëgimisë jomateriale</v>
      </c>
      <c r="M52" s="73">
        <v>24000</v>
      </c>
      <c r="N52" s="73">
        <v>0</v>
      </c>
      <c r="O52" s="73">
        <v>17222</v>
      </c>
      <c r="P52" s="73">
        <v>6778</v>
      </c>
      <c r="Q52" s="90">
        <f t="shared" si="0"/>
        <v>0.71758333333333335</v>
      </c>
    </row>
    <row r="53" spans="1:17" x14ac:dyDescent="0.2">
      <c r="A53" s="74"/>
      <c r="B53" s="74"/>
      <c r="C53" s="74"/>
      <c r="D53" s="74" t="s">
        <v>154</v>
      </c>
      <c r="E53" s="74"/>
      <c r="F53" s="74"/>
      <c r="G53" s="74"/>
      <c r="H53" s="74"/>
      <c r="I53" s="74"/>
      <c r="J53" s="74"/>
      <c r="K53" s="74"/>
      <c r="L53" s="74"/>
      <c r="M53" s="75">
        <f>SUM(M48:M52)</f>
        <v>16274193</v>
      </c>
      <c r="N53" s="75">
        <f t="shared" ref="N53:P53" si="7">SUM(N48:N52)</f>
        <v>0</v>
      </c>
      <c r="O53" s="75">
        <f t="shared" si="7"/>
        <v>16207855</v>
      </c>
      <c r="P53" s="75">
        <f t="shared" si="7"/>
        <v>66338</v>
      </c>
      <c r="Q53" s="93">
        <f t="shared" si="0"/>
        <v>0.99592373028880754</v>
      </c>
    </row>
    <row r="54" spans="1:17" s="68" customFormat="1" ht="15" x14ac:dyDescent="0.25">
      <c r="A54" s="72">
        <v>1</v>
      </c>
      <c r="B54" s="72">
        <v>12</v>
      </c>
      <c r="C54" s="72">
        <v>1012014</v>
      </c>
      <c r="D54" s="72" t="str">
        <f>VLOOKUP(C54,[1]institucion!$A:$B,2,FALSE)</f>
        <v>Qendra Muzeore Berat Muzeu Ikonografise Onufri Muzeu Etnografik Berat (0202)</v>
      </c>
      <c r="E54" s="72" t="s">
        <v>0</v>
      </c>
      <c r="F54" s="72">
        <v>8220</v>
      </c>
      <c r="G54" s="72" t="str">
        <f>VLOOKUP(F54,[1]programet!$A:$B,2,FALSE)</f>
        <v xml:space="preserve">Trashegimia Kulturore dhe Muzete </v>
      </c>
      <c r="H54" s="72">
        <v>600</v>
      </c>
      <c r="I54" s="72" t="str">
        <f>VLOOKUP(H54,[1]llogarite!$A:$B,2,FALSE)</f>
        <v>Pagat</v>
      </c>
      <c r="J54" s="72">
        <v>202</v>
      </c>
      <c r="K54" s="72" t="s">
        <v>6</v>
      </c>
      <c r="L54" s="72" t="str">
        <f>VLOOKUP(K54,[1]produkt!$A:$B,2,FALSE)</f>
        <v>Muze të mirëmbajtura dhe të vizitueshëm nga publiku</v>
      </c>
      <c r="M54" s="73">
        <v>9309545</v>
      </c>
      <c r="N54" s="73">
        <v>0</v>
      </c>
      <c r="O54" s="73">
        <v>9205808</v>
      </c>
      <c r="P54" s="73">
        <v>103737</v>
      </c>
      <c r="Q54" s="90">
        <f t="shared" si="0"/>
        <v>0.98885692050470775</v>
      </c>
    </row>
    <row r="55" spans="1:17" s="68" customFormat="1" ht="15" x14ac:dyDescent="0.25">
      <c r="A55" s="72">
        <v>1</v>
      </c>
      <c r="B55" s="72">
        <v>12</v>
      </c>
      <c r="C55" s="72">
        <v>1012014</v>
      </c>
      <c r="D55" s="72" t="str">
        <f>VLOOKUP(C55,[1]institucion!$A:$B,2,FALSE)</f>
        <v>Qendra Muzeore Berat Muzeu Ikonografise Onufri Muzeu Etnografik Berat (0202)</v>
      </c>
      <c r="E55" s="72" t="s">
        <v>0</v>
      </c>
      <c r="F55" s="72">
        <v>8220</v>
      </c>
      <c r="G55" s="72" t="str">
        <f>VLOOKUP(F55,[1]programet!$A:$B,2,FALSE)</f>
        <v xml:space="preserve">Trashegimia Kulturore dhe Muzete </v>
      </c>
      <c r="H55" s="72">
        <v>601</v>
      </c>
      <c r="I55" s="72" t="str">
        <f>VLOOKUP(H55,[1]llogarite!$A:$B,2,FALSE)</f>
        <v>Kontrib.e
 Sigurimeve Shoqerore</v>
      </c>
      <c r="J55" s="72">
        <v>202</v>
      </c>
      <c r="K55" s="72" t="s">
        <v>6</v>
      </c>
      <c r="L55" s="72" t="str">
        <f>VLOOKUP(K55,[1]produkt!$A:$B,2,FALSE)</f>
        <v>Muze të mirëmbajtura dhe të vizitueshëm nga publiku</v>
      </c>
      <c r="M55" s="73">
        <v>1729514</v>
      </c>
      <c r="N55" s="73">
        <v>0</v>
      </c>
      <c r="O55" s="73">
        <v>1518819</v>
      </c>
      <c r="P55" s="73">
        <v>210695</v>
      </c>
      <c r="Q55" s="90">
        <f t="shared" si="0"/>
        <v>0.87817675948272178</v>
      </c>
    </row>
    <row r="56" spans="1:17" s="68" customFormat="1" ht="15" x14ac:dyDescent="0.25">
      <c r="A56" s="72">
        <v>1</v>
      </c>
      <c r="B56" s="72">
        <v>12</v>
      </c>
      <c r="C56" s="72">
        <v>1012014</v>
      </c>
      <c r="D56" s="72" t="str">
        <f>VLOOKUP(C56,[1]institucion!$A:$B,2,FALSE)</f>
        <v>Qendra Muzeore Berat Muzeu Ikonografise Onufri Muzeu Etnografik Berat (0202)</v>
      </c>
      <c r="E56" s="72" t="s">
        <v>0</v>
      </c>
      <c r="F56" s="72">
        <v>8220</v>
      </c>
      <c r="G56" s="72" t="str">
        <f>VLOOKUP(F56,[1]programet!$A:$B,2,FALSE)</f>
        <v xml:space="preserve">Trashegimia Kulturore dhe Muzete </v>
      </c>
      <c r="H56" s="72">
        <v>602</v>
      </c>
      <c r="I56" s="72" t="str">
        <f>VLOOKUP(H56,[1]llogarite!$A:$B,2,FALSE)</f>
        <v>Mallra dhe
Sherbime</v>
      </c>
      <c r="J56" s="72">
        <v>202</v>
      </c>
      <c r="K56" s="72" t="s">
        <v>6</v>
      </c>
      <c r="L56" s="72" t="str">
        <f>VLOOKUP(K56,[1]produkt!$A:$B,2,FALSE)</f>
        <v>Muze të mirëmbajtura dhe të vizitueshëm nga publiku</v>
      </c>
      <c r="M56" s="73">
        <v>11977000</v>
      </c>
      <c r="N56" s="73">
        <v>0</v>
      </c>
      <c r="O56" s="73">
        <v>11974397</v>
      </c>
      <c r="P56" s="73">
        <v>2603</v>
      </c>
      <c r="Q56" s="90">
        <f t="shared" si="0"/>
        <v>0.9997826667779911</v>
      </c>
    </row>
    <row r="57" spans="1:17" s="68" customFormat="1" ht="15" x14ac:dyDescent="0.25">
      <c r="A57" s="72">
        <v>1</v>
      </c>
      <c r="B57" s="72">
        <v>12</v>
      </c>
      <c r="C57" s="72">
        <v>1012014</v>
      </c>
      <c r="D57" s="72" t="str">
        <f>VLOOKUP(C57,[1]institucion!$A:$B,2,FALSE)</f>
        <v>Qendra Muzeore Berat Muzeu Ikonografise Onufri Muzeu Etnografik Berat (0202)</v>
      </c>
      <c r="E57" s="72" t="s">
        <v>0</v>
      </c>
      <c r="F57" s="72">
        <v>8220</v>
      </c>
      <c r="G57" s="72" t="str">
        <f>VLOOKUP(F57,[1]programet!$A:$B,2,FALSE)</f>
        <v xml:space="preserve">Trashegimia Kulturore dhe Muzete </v>
      </c>
      <c r="H57" s="72">
        <v>606</v>
      </c>
      <c r="I57" s="72" t="str">
        <f>VLOOKUP(H57,[1]llogarite!$A:$B,2,FALSE)</f>
        <v>Transferta per Buxhetet Familiare dhe Individet</v>
      </c>
      <c r="J57" s="72">
        <v>202</v>
      </c>
      <c r="K57" s="72" t="s">
        <v>6</v>
      </c>
      <c r="L57" s="72" t="str">
        <f>VLOOKUP(K57,[1]produkt!$A:$B,2,FALSE)</f>
        <v>Muze të mirëmbajtura dhe të vizitueshëm nga publiku</v>
      </c>
      <c r="M57" s="73">
        <v>24000</v>
      </c>
      <c r="N57" s="73">
        <v>0</v>
      </c>
      <c r="O57" s="73">
        <v>8400</v>
      </c>
      <c r="P57" s="73">
        <v>15600</v>
      </c>
      <c r="Q57" s="90">
        <f t="shared" si="0"/>
        <v>0.35</v>
      </c>
    </row>
    <row r="58" spans="1:17" s="68" customFormat="1" ht="15" x14ac:dyDescent="0.25">
      <c r="A58" s="72">
        <v>1</v>
      </c>
      <c r="B58" s="72">
        <v>12</v>
      </c>
      <c r="C58" s="72">
        <v>1012014</v>
      </c>
      <c r="D58" s="72" t="str">
        <f>VLOOKUP(C58,[1]institucion!$A:$B,2,FALSE)</f>
        <v>Qendra Muzeore Berat Muzeu Ikonografise Onufri Muzeu Etnografik Berat (0202)</v>
      </c>
      <c r="E58" s="72" t="s">
        <v>20</v>
      </c>
      <c r="F58" s="72">
        <v>8220</v>
      </c>
      <c r="G58" s="72" t="str">
        <f>VLOOKUP(F58,[1]programet!$A:$B,2,FALSE)</f>
        <v xml:space="preserve">Trashegimia Kulturore dhe Muzete </v>
      </c>
      <c r="H58" s="72">
        <v>602</v>
      </c>
      <c r="I58" s="72" t="str">
        <f>VLOOKUP(H58,[1]llogarite!$A:$B,2,FALSE)</f>
        <v>Mallra dhe
Sherbime</v>
      </c>
      <c r="J58" s="72">
        <v>202</v>
      </c>
      <c r="K58" s="72" t="s">
        <v>6</v>
      </c>
      <c r="L58" s="72" t="str">
        <f>VLOOKUP(K58,[1]produkt!$A:$B,2,FALSE)</f>
        <v>Muze të mirëmbajtura dhe të vizitueshëm nga publiku</v>
      </c>
      <c r="M58" s="73">
        <v>3500000</v>
      </c>
      <c r="N58" s="73">
        <v>0</v>
      </c>
      <c r="O58" s="73">
        <v>2148118</v>
      </c>
      <c r="P58" s="73">
        <v>1351882</v>
      </c>
      <c r="Q58" s="90">
        <f t="shared" si="0"/>
        <v>0.61374799999999996</v>
      </c>
    </row>
    <row r="59" spans="1:17" x14ac:dyDescent="0.2">
      <c r="A59" s="74"/>
      <c r="B59" s="74"/>
      <c r="C59" s="74"/>
      <c r="D59" s="74" t="s">
        <v>154</v>
      </c>
      <c r="E59" s="74"/>
      <c r="F59" s="74"/>
      <c r="G59" s="74"/>
      <c r="H59" s="74"/>
      <c r="I59" s="74"/>
      <c r="J59" s="74"/>
      <c r="K59" s="74"/>
      <c r="L59" s="74"/>
      <c r="M59" s="75">
        <f>SUM(M54:M58)</f>
        <v>26540059</v>
      </c>
      <c r="N59" s="75">
        <f t="shared" ref="N59:P59" si="8">SUM(N54:N58)</f>
        <v>0</v>
      </c>
      <c r="O59" s="75">
        <f t="shared" si="8"/>
        <v>24855542</v>
      </c>
      <c r="P59" s="75">
        <f t="shared" si="8"/>
        <v>1684517</v>
      </c>
      <c r="Q59" s="93">
        <f t="shared" si="0"/>
        <v>0.93652926694699512</v>
      </c>
    </row>
    <row r="60" spans="1:17" s="68" customFormat="1" ht="15" x14ac:dyDescent="0.25">
      <c r="A60" s="72">
        <v>1</v>
      </c>
      <c r="B60" s="72">
        <v>12</v>
      </c>
      <c r="C60" s="72">
        <v>1012016</v>
      </c>
      <c r="D60" s="72" t="str">
        <f>VLOOKUP(C60,[1]institucion!$A:$B,2,FALSE)</f>
        <v>Qendra Muzeore Kruje Muzeu Kombetar Skenderbeu, Muzeu Etnografik Kruje (0716)</v>
      </c>
      <c r="E60" s="72" t="s">
        <v>0</v>
      </c>
      <c r="F60" s="72">
        <v>8220</v>
      </c>
      <c r="G60" s="72" t="str">
        <f>VLOOKUP(F60,[1]programet!$A:$B,2,FALSE)</f>
        <v xml:space="preserve">Trashegimia Kulturore dhe Muzete </v>
      </c>
      <c r="H60" s="72">
        <v>600</v>
      </c>
      <c r="I60" s="72" t="str">
        <f>VLOOKUP(H60,[1]llogarite!$A:$B,2,FALSE)</f>
        <v>Pagat</v>
      </c>
      <c r="J60" s="72">
        <v>716</v>
      </c>
      <c r="K60" s="72" t="s">
        <v>6</v>
      </c>
      <c r="L60" s="72" t="str">
        <f>VLOOKUP(K60,[1]produkt!$A:$B,2,FALSE)</f>
        <v>Muze të mirëmbajtura dhe të vizitueshëm nga publiku</v>
      </c>
      <c r="M60" s="73">
        <v>10006149</v>
      </c>
      <c r="N60" s="73">
        <v>0</v>
      </c>
      <c r="O60" s="73">
        <v>9937760</v>
      </c>
      <c r="P60" s="73">
        <v>68389</v>
      </c>
      <c r="Q60" s="90">
        <f t="shared" si="0"/>
        <v>0.99316530265539715</v>
      </c>
    </row>
    <row r="61" spans="1:17" s="68" customFormat="1" ht="15" x14ac:dyDescent="0.25">
      <c r="A61" s="72">
        <v>1</v>
      </c>
      <c r="B61" s="72">
        <v>12</v>
      </c>
      <c r="C61" s="72">
        <v>1012016</v>
      </c>
      <c r="D61" s="72" t="str">
        <f>VLOOKUP(C61,[1]institucion!$A:$B,2,FALSE)</f>
        <v>Qendra Muzeore Kruje Muzeu Kombetar Skenderbeu, Muzeu Etnografik Kruje (0716)</v>
      </c>
      <c r="E61" s="72" t="s">
        <v>0</v>
      </c>
      <c r="F61" s="72">
        <v>8220</v>
      </c>
      <c r="G61" s="72" t="str">
        <f>VLOOKUP(F61,[1]programet!$A:$B,2,FALSE)</f>
        <v xml:space="preserve">Trashegimia Kulturore dhe Muzete </v>
      </c>
      <c r="H61" s="72">
        <v>601</v>
      </c>
      <c r="I61" s="72" t="str">
        <f>VLOOKUP(H61,[1]llogarite!$A:$B,2,FALSE)</f>
        <v>Kontrib.e
 Sigurimeve Shoqerore</v>
      </c>
      <c r="J61" s="72">
        <v>716</v>
      </c>
      <c r="K61" s="72" t="s">
        <v>6</v>
      </c>
      <c r="L61" s="72" t="str">
        <f>VLOOKUP(K61,[1]produkt!$A:$B,2,FALSE)</f>
        <v>Muze të mirëmbajtura dhe të vizitueshëm nga publiku</v>
      </c>
      <c r="M61" s="73">
        <v>1804126</v>
      </c>
      <c r="N61" s="73">
        <v>0</v>
      </c>
      <c r="O61" s="73">
        <v>1624912</v>
      </c>
      <c r="P61" s="73">
        <v>179214</v>
      </c>
      <c r="Q61" s="90">
        <f t="shared" si="0"/>
        <v>0.90066436601434707</v>
      </c>
    </row>
    <row r="62" spans="1:17" s="68" customFormat="1" ht="15" x14ac:dyDescent="0.25">
      <c r="A62" s="72">
        <v>1</v>
      </c>
      <c r="B62" s="72">
        <v>12</v>
      </c>
      <c r="C62" s="72">
        <v>1012016</v>
      </c>
      <c r="D62" s="72" t="str">
        <f>VLOOKUP(C62,[1]institucion!$A:$B,2,FALSE)</f>
        <v>Qendra Muzeore Kruje Muzeu Kombetar Skenderbeu, Muzeu Etnografik Kruje (0716)</v>
      </c>
      <c r="E62" s="72" t="s">
        <v>0</v>
      </c>
      <c r="F62" s="72">
        <v>8220</v>
      </c>
      <c r="G62" s="72" t="str">
        <f>VLOOKUP(F62,[1]programet!$A:$B,2,FALSE)</f>
        <v xml:space="preserve">Trashegimia Kulturore dhe Muzete </v>
      </c>
      <c r="H62" s="72">
        <v>602</v>
      </c>
      <c r="I62" s="72" t="str">
        <f>VLOOKUP(H62,[1]llogarite!$A:$B,2,FALSE)</f>
        <v>Mallra dhe
Sherbime</v>
      </c>
      <c r="J62" s="72">
        <v>716</v>
      </c>
      <c r="K62" s="72" t="s">
        <v>6</v>
      </c>
      <c r="L62" s="72" t="str">
        <f>VLOOKUP(K62,[1]produkt!$A:$B,2,FALSE)</f>
        <v>Muze të mirëmbajtura dhe të vizitueshëm nga publiku</v>
      </c>
      <c r="M62" s="73">
        <v>3500000</v>
      </c>
      <c r="N62" s="73">
        <v>0</v>
      </c>
      <c r="O62" s="73">
        <v>3499937</v>
      </c>
      <c r="P62" s="73">
        <v>63</v>
      </c>
      <c r="Q62" s="90">
        <f t="shared" si="0"/>
        <v>0.99998200000000004</v>
      </c>
    </row>
    <row r="63" spans="1:17" s="68" customFormat="1" ht="15" x14ac:dyDescent="0.25">
      <c r="A63" s="72">
        <v>1</v>
      </c>
      <c r="B63" s="72">
        <v>12</v>
      </c>
      <c r="C63" s="72">
        <v>1012016</v>
      </c>
      <c r="D63" s="72" t="str">
        <f>VLOOKUP(C63,[1]institucion!$A:$B,2,FALSE)</f>
        <v>Qendra Muzeore Kruje Muzeu Kombetar Skenderbeu, Muzeu Etnografik Kruje (0716)</v>
      </c>
      <c r="E63" s="72" t="s">
        <v>0</v>
      </c>
      <c r="F63" s="72">
        <v>8220</v>
      </c>
      <c r="G63" s="72" t="str">
        <f>VLOOKUP(F63,[1]programet!$A:$B,2,FALSE)</f>
        <v xml:space="preserve">Trashegimia Kulturore dhe Muzete </v>
      </c>
      <c r="H63" s="72">
        <v>606</v>
      </c>
      <c r="I63" s="72" t="str">
        <f>VLOOKUP(H63,[1]llogarite!$A:$B,2,FALSE)</f>
        <v>Transferta per Buxhetet Familiare dhe Individet</v>
      </c>
      <c r="J63" s="72">
        <v>716</v>
      </c>
      <c r="K63" s="72" t="s">
        <v>6</v>
      </c>
      <c r="L63" s="72" t="str">
        <f>VLOOKUP(K63,[1]produkt!$A:$B,2,FALSE)</f>
        <v>Muze të mirëmbajtura dhe të vizitueshëm nga publiku</v>
      </c>
      <c r="M63" s="73">
        <v>85600</v>
      </c>
      <c r="N63" s="73">
        <v>0</v>
      </c>
      <c r="O63" s="73">
        <v>61600</v>
      </c>
      <c r="P63" s="73">
        <v>24000</v>
      </c>
      <c r="Q63" s="90">
        <f t="shared" si="0"/>
        <v>0.71962616822429903</v>
      </c>
    </row>
    <row r="64" spans="1:17" s="68" customFormat="1" ht="15" x14ac:dyDescent="0.25">
      <c r="A64" s="72">
        <v>1</v>
      </c>
      <c r="B64" s="72">
        <v>12</v>
      </c>
      <c r="C64" s="72">
        <v>1012016</v>
      </c>
      <c r="D64" s="72" t="str">
        <f>VLOOKUP(C64,[1]institucion!$A:$B,2,FALSE)</f>
        <v>Qendra Muzeore Kruje Muzeu Kombetar Skenderbeu, Muzeu Etnografik Kruje (0716)</v>
      </c>
      <c r="E64" s="72" t="s">
        <v>20</v>
      </c>
      <c r="F64" s="72">
        <v>8220</v>
      </c>
      <c r="G64" s="72" t="str">
        <f>VLOOKUP(F64,[1]programet!$A:$B,2,FALSE)</f>
        <v xml:space="preserve">Trashegimia Kulturore dhe Muzete </v>
      </c>
      <c r="H64" s="72">
        <v>602</v>
      </c>
      <c r="I64" s="72" t="str">
        <f>VLOOKUP(H64,[1]llogarite!$A:$B,2,FALSE)</f>
        <v>Mallra dhe
Sherbime</v>
      </c>
      <c r="J64" s="72">
        <v>716</v>
      </c>
      <c r="K64" s="72" t="s">
        <v>6</v>
      </c>
      <c r="L64" s="72" t="str">
        <f>VLOOKUP(K64,[1]produkt!$A:$B,2,FALSE)</f>
        <v>Muze të mirëmbajtura dhe të vizitueshëm nga publiku</v>
      </c>
      <c r="M64" s="73">
        <v>5200000</v>
      </c>
      <c r="N64" s="73">
        <v>0</v>
      </c>
      <c r="O64" s="73">
        <v>4784280</v>
      </c>
      <c r="P64" s="73">
        <v>415720</v>
      </c>
      <c r="Q64" s="90">
        <f t="shared" si="0"/>
        <v>0.92005384615384611</v>
      </c>
    </row>
    <row r="65" spans="1:17" x14ac:dyDescent="0.2">
      <c r="A65" s="74"/>
      <c r="B65" s="74"/>
      <c r="C65" s="74"/>
      <c r="D65" s="74" t="s">
        <v>154</v>
      </c>
      <c r="E65" s="74"/>
      <c r="F65" s="74"/>
      <c r="G65" s="74"/>
      <c r="H65" s="74"/>
      <c r="I65" s="74"/>
      <c r="J65" s="74"/>
      <c r="K65" s="74"/>
      <c r="L65" s="74"/>
      <c r="M65" s="75">
        <f>SUM(M60:M64)</f>
        <v>20595875</v>
      </c>
      <c r="N65" s="75">
        <f t="shared" ref="N65:P65" si="9">SUM(N60:N64)</f>
        <v>0</v>
      </c>
      <c r="O65" s="75">
        <f t="shared" si="9"/>
        <v>19908489</v>
      </c>
      <c r="P65" s="75">
        <f t="shared" si="9"/>
        <v>687386</v>
      </c>
      <c r="Q65" s="93">
        <f t="shared" si="0"/>
        <v>0.96662506448500007</v>
      </c>
    </row>
    <row r="66" spans="1:17" s="68" customFormat="1" ht="15" x14ac:dyDescent="0.25">
      <c r="A66" s="72">
        <v>1</v>
      </c>
      <c r="B66" s="72">
        <v>12</v>
      </c>
      <c r="C66" s="72">
        <v>1012017</v>
      </c>
      <c r="D66" s="72" t="str">
        <f>VLOOKUP(C66,[1]institucion!$A:$B,2,FALSE)</f>
        <v>Zyra e administrimit dhe kordinimit Butrint (3731)</v>
      </c>
      <c r="E66" s="72" t="s">
        <v>0</v>
      </c>
      <c r="F66" s="72">
        <v>8220</v>
      </c>
      <c r="G66" s="72" t="str">
        <f>VLOOKUP(F66,[1]programet!$A:$B,2,FALSE)</f>
        <v xml:space="preserve">Trashegimia Kulturore dhe Muzete </v>
      </c>
      <c r="H66" s="72">
        <v>600</v>
      </c>
      <c r="I66" s="72" t="str">
        <f>VLOOKUP(H66,[1]llogarite!$A:$B,2,FALSE)</f>
        <v>Pagat</v>
      </c>
      <c r="J66" s="72">
        <v>3731</v>
      </c>
      <c r="K66" s="72" t="s">
        <v>4</v>
      </c>
      <c r="L66" s="72" t="str">
        <f>VLOOKUP(K66,[1]produkt!$A:$B,2,FALSE)</f>
        <v>Objekte monument kulture të ruajtura dhe mbrojtura</v>
      </c>
      <c r="M66" s="73">
        <v>12075752</v>
      </c>
      <c r="N66" s="73">
        <v>0</v>
      </c>
      <c r="O66" s="73">
        <v>12073953</v>
      </c>
      <c r="P66" s="73">
        <v>1799</v>
      </c>
      <c r="Q66" s="90">
        <f t="shared" si="0"/>
        <v>0.99985102377061075</v>
      </c>
    </row>
    <row r="67" spans="1:17" s="68" customFormat="1" ht="15" x14ac:dyDescent="0.25">
      <c r="A67" s="72">
        <v>1</v>
      </c>
      <c r="B67" s="72">
        <v>12</v>
      </c>
      <c r="C67" s="72">
        <v>1012017</v>
      </c>
      <c r="D67" s="72" t="str">
        <f>VLOOKUP(C67,[1]institucion!$A:$B,2,FALSE)</f>
        <v>Zyra e administrimit dhe kordinimit Butrint (3731)</v>
      </c>
      <c r="E67" s="72" t="s">
        <v>0</v>
      </c>
      <c r="F67" s="72">
        <v>8220</v>
      </c>
      <c r="G67" s="72" t="str">
        <f>VLOOKUP(F67,[1]programet!$A:$B,2,FALSE)</f>
        <v xml:space="preserve">Trashegimia Kulturore dhe Muzete </v>
      </c>
      <c r="H67" s="72">
        <v>601</v>
      </c>
      <c r="I67" s="72" t="str">
        <f>VLOOKUP(H67,[1]llogarite!$A:$B,2,FALSE)</f>
        <v>Kontrib.e
 Sigurimeve Shoqerore</v>
      </c>
      <c r="J67" s="72">
        <v>3731</v>
      </c>
      <c r="K67" s="72" t="s">
        <v>4</v>
      </c>
      <c r="L67" s="72" t="str">
        <f>VLOOKUP(K67,[1]produkt!$A:$B,2,FALSE)</f>
        <v>Objekte monument kulture të ruajtura dhe mbrojtura</v>
      </c>
      <c r="M67" s="73">
        <v>1946560</v>
      </c>
      <c r="N67" s="73">
        <v>0</v>
      </c>
      <c r="O67" s="73">
        <v>1944188</v>
      </c>
      <c r="P67" s="73">
        <v>2372</v>
      </c>
      <c r="Q67" s="90">
        <f t="shared" ref="Q67:Q130" si="10">O67/M67</f>
        <v>0.99878144007890846</v>
      </c>
    </row>
    <row r="68" spans="1:17" s="68" customFormat="1" ht="15" x14ac:dyDescent="0.25">
      <c r="A68" s="72">
        <v>1</v>
      </c>
      <c r="B68" s="72">
        <v>12</v>
      </c>
      <c r="C68" s="72">
        <v>1012017</v>
      </c>
      <c r="D68" s="72" t="str">
        <f>VLOOKUP(C68,[1]institucion!$A:$B,2,FALSE)</f>
        <v>Zyra e administrimit dhe kordinimit Butrint (3731)</v>
      </c>
      <c r="E68" s="72" t="s">
        <v>0</v>
      </c>
      <c r="F68" s="72">
        <v>8220</v>
      </c>
      <c r="G68" s="72" t="str">
        <f>VLOOKUP(F68,[1]programet!$A:$B,2,FALSE)</f>
        <v xml:space="preserve">Trashegimia Kulturore dhe Muzete </v>
      </c>
      <c r="H68" s="72">
        <v>606</v>
      </c>
      <c r="I68" s="72" t="str">
        <f>VLOOKUP(H68,[1]llogarite!$A:$B,2,FALSE)</f>
        <v>Transferta per Buxhetet Familiare dhe Individet</v>
      </c>
      <c r="J68" s="72">
        <v>3731</v>
      </c>
      <c r="K68" s="72" t="s">
        <v>4</v>
      </c>
      <c r="L68" s="72" t="str">
        <f>VLOOKUP(K68,[1]produkt!$A:$B,2,FALSE)</f>
        <v>Objekte monument kulture të ruajtura dhe mbrojtura</v>
      </c>
      <c r="M68" s="73">
        <v>64311</v>
      </c>
      <c r="N68" s="73">
        <v>0</v>
      </c>
      <c r="O68" s="73">
        <v>64311</v>
      </c>
      <c r="P68" s="73">
        <v>0</v>
      </c>
      <c r="Q68" s="90">
        <f t="shared" si="10"/>
        <v>1</v>
      </c>
    </row>
    <row r="69" spans="1:17" x14ac:dyDescent="0.2">
      <c r="A69" s="74"/>
      <c r="B69" s="74"/>
      <c r="C69" s="74"/>
      <c r="D69" s="74" t="s">
        <v>154</v>
      </c>
      <c r="E69" s="74"/>
      <c r="F69" s="74"/>
      <c r="G69" s="74"/>
      <c r="H69" s="74"/>
      <c r="I69" s="74"/>
      <c r="J69" s="74"/>
      <c r="K69" s="74"/>
      <c r="L69" s="74"/>
      <c r="M69" s="75">
        <f>SUM(M66:M68)</f>
        <v>14086623</v>
      </c>
      <c r="N69" s="75">
        <f t="shared" ref="N69:P69" si="11">SUM(N66:N68)</f>
        <v>0</v>
      </c>
      <c r="O69" s="75">
        <f t="shared" si="11"/>
        <v>14082452</v>
      </c>
      <c r="P69" s="75">
        <f t="shared" si="11"/>
        <v>4171</v>
      </c>
      <c r="Q69" s="93">
        <f t="shared" si="10"/>
        <v>0.99970390348346794</v>
      </c>
    </row>
    <row r="70" spans="1:17" s="68" customFormat="1" ht="15" x14ac:dyDescent="0.25">
      <c r="A70" s="72">
        <v>1</v>
      </c>
      <c r="B70" s="72">
        <v>12</v>
      </c>
      <c r="C70" s="72">
        <v>1012018</v>
      </c>
      <c r="D70" s="72" t="str">
        <f>VLOOKUP(C70,[1]institucion!$A:$B,2,FALSE)</f>
        <v>Muzeu Kombetar i Artit Mesjetar Korce (1515)</v>
      </c>
      <c r="E70" s="72" t="s">
        <v>0</v>
      </c>
      <c r="F70" s="72">
        <v>8220</v>
      </c>
      <c r="G70" s="72" t="str">
        <f>VLOOKUP(F70,[1]programet!$A:$B,2,FALSE)</f>
        <v xml:space="preserve">Trashegimia Kulturore dhe Muzete </v>
      </c>
      <c r="H70" s="72">
        <v>600</v>
      </c>
      <c r="I70" s="72" t="str">
        <f>VLOOKUP(H70,[1]llogarite!$A:$B,2,FALSE)</f>
        <v>Pagat</v>
      </c>
      <c r="J70" s="72">
        <v>1515</v>
      </c>
      <c r="K70" s="72" t="s">
        <v>6</v>
      </c>
      <c r="L70" s="72" t="str">
        <f>VLOOKUP(K70,[1]produkt!$A:$B,2,FALSE)</f>
        <v>Muze të mirëmbajtura dhe të vizitueshëm nga publiku</v>
      </c>
      <c r="M70" s="73">
        <v>13790471</v>
      </c>
      <c r="N70" s="73">
        <v>0</v>
      </c>
      <c r="O70" s="73">
        <v>11844849</v>
      </c>
      <c r="P70" s="73">
        <v>1945622</v>
      </c>
      <c r="Q70" s="90">
        <f t="shared" si="10"/>
        <v>0.85891547866639217</v>
      </c>
    </row>
    <row r="71" spans="1:17" s="68" customFormat="1" ht="15" x14ac:dyDescent="0.25">
      <c r="A71" s="72">
        <v>1</v>
      </c>
      <c r="B71" s="72">
        <v>12</v>
      </c>
      <c r="C71" s="72">
        <v>1012018</v>
      </c>
      <c r="D71" s="72" t="str">
        <f>VLOOKUP(C71,[1]institucion!$A:$B,2,FALSE)</f>
        <v>Muzeu Kombetar i Artit Mesjetar Korce (1515)</v>
      </c>
      <c r="E71" s="72" t="s">
        <v>0</v>
      </c>
      <c r="F71" s="72">
        <v>8220</v>
      </c>
      <c r="G71" s="72" t="str">
        <f>VLOOKUP(F71,[1]programet!$A:$B,2,FALSE)</f>
        <v xml:space="preserve">Trashegimia Kulturore dhe Muzete </v>
      </c>
      <c r="H71" s="72">
        <v>601</v>
      </c>
      <c r="I71" s="72" t="str">
        <f>VLOOKUP(H71,[1]llogarite!$A:$B,2,FALSE)</f>
        <v>Kontrib.e
 Sigurimeve Shoqerore</v>
      </c>
      <c r="J71" s="72">
        <v>1515</v>
      </c>
      <c r="K71" s="72" t="s">
        <v>6</v>
      </c>
      <c r="L71" s="72" t="str">
        <f>VLOOKUP(K71,[1]produkt!$A:$B,2,FALSE)</f>
        <v>Muze të mirëmbajtura dhe të vizitueshëm nga publiku</v>
      </c>
      <c r="M71" s="73">
        <v>2146588</v>
      </c>
      <c r="N71" s="73">
        <v>0</v>
      </c>
      <c r="O71" s="73">
        <v>1978002</v>
      </c>
      <c r="P71" s="73">
        <v>168586</v>
      </c>
      <c r="Q71" s="90">
        <f t="shared" si="10"/>
        <v>0.92146327101427938</v>
      </c>
    </row>
    <row r="72" spans="1:17" s="68" customFormat="1" ht="15" x14ac:dyDescent="0.25">
      <c r="A72" s="72">
        <v>1</v>
      </c>
      <c r="B72" s="72">
        <v>12</v>
      </c>
      <c r="C72" s="72">
        <v>1012018</v>
      </c>
      <c r="D72" s="72" t="str">
        <f>VLOOKUP(C72,[1]institucion!$A:$B,2,FALSE)</f>
        <v>Muzeu Kombetar i Artit Mesjetar Korce (1515)</v>
      </c>
      <c r="E72" s="72" t="s">
        <v>0</v>
      </c>
      <c r="F72" s="72">
        <v>8220</v>
      </c>
      <c r="G72" s="72" t="str">
        <f>VLOOKUP(F72,[1]programet!$A:$B,2,FALSE)</f>
        <v xml:space="preserve">Trashegimia Kulturore dhe Muzete </v>
      </c>
      <c r="H72" s="72">
        <v>602</v>
      </c>
      <c r="I72" s="72" t="str">
        <f>VLOOKUP(H72,[1]llogarite!$A:$B,2,FALSE)</f>
        <v>Mallra dhe
Sherbime</v>
      </c>
      <c r="J72" s="72">
        <v>1515</v>
      </c>
      <c r="K72" s="72" t="s">
        <v>6</v>
      </c>
      <c r="L72" s="72" t="str">
        <f>VLOOKUP(K72,[1]produkt!$A:$B,2,FALSE)</f>
        <v>Muze të mirëmbajtura dhe të vizitueshëm nga publiku</v>
      </c>
      <c r="M72" s="73">
        <v>4610000</v>
      </c>
      <c r="N72" s="73">
        <v>0</v>
      </c>
      <c r="O72" s="73">
        <v>4513291</v>
      </c>
      <c r="P72" s="73">
        <v>96709</v>
      </c>
      <c r="Q72" s="90">
        <f t="shared" si="10"/>
        <v>0.97902190889370933</v>
      </c>
    </row>
    <row r="73" spans="1:17" s="68" customFormat="1" ht="15" x14ac:dyDescent="0.25">
      <c r="A73" s="72">
        <v>1</v>
      </c>
      <c r="B73" s="72">
        <v>12</v>
      </c>
      <c r="C73" s="72">
        <v>1012018</v>
      </c>
      <c r="D73" s="72" t="str">
        <f>VLOOKUP(C73,[1]institucion!$A:$B,2,FALSE)</f>
        <v>Muzeu Kombetar i Artit Mesjetar Korce (1515)</v>
      </c>
      <c r="E73" s="72" t="s">
        <v>0</v>
      </c>
      <c r="F73" s="72">
        <v>8220</v>
      </c>
      <c r="G73" s="72" t="str">
        <f>VLOOKUP(F73,[1]programet!$A:$B,2,FALSE)</f>
        <v xml:space="preserve">Trashegimia Kulturore dhe Muzete </v>
      </c>
      <c r="H73" s="72">
        <v>606</v>
      </c>
      <c r="I73" s="72" t="str">
        <f>VLOOKUP(H73,[1]llogarite!$A:$B,2,FALSE)</f>
        <v>Transferta per Buxhetet Familiare dhe Individet</v>
      </c>
      <c r="J73" s="72">
        <v>1515</v>
      </c>
      <c r="K73" s="72" t="s">
        <v>6</v>
      </c>
      <c r="L73" s="72" t="str">
        <f>VLOOKUP(K73,[1]produkt!$A:$B,2,FALSE)</f>
        <v>Muze të mirëmbajtura dhe të vizitueshëm nga publiku</v>
      </c>
      <c r="M73" s="73">
        <v>24000</v>
      </c>
      <c r="N73" s="73">
        <v>0</v>
      </c>
      <c r="O73" s="73">
        <v>13238</v>
      </c>
      <c r="P73" s="73">
        <v>10762</v>
      </c>
      <c r="Q73" s="90">
        <f t="shared" si="10"/>
        <v>0.55158333333333331</v>
      </c>
    </row>
    <row r="74" spans="1:17" s="68" customFormat="1" ht="15" x14ac:dyDescent="0.25">
      <c r="A74" s="72">
        <v>1</v>
      </c>
      <c r="B74" s="72">
        <v>12</v>
      </c>
      <c r="C74" s="72">
        <v>1012018</v>
      </c>
      <c r="D74" s="72" t="str">
        <f>VLOOKUP(C74,[1]institucion!$A:$B,2,FALSE)</f>
        <v>Muzeu Kombetar i Artit Mesjetar Korce (1515)</v>
      </c>
      <c r="E74" s="72" t="s">
        <v>20</v>
      </c>
      <c r="F74" s="72">
        <v>8220</v>
      </c>
      <c r="G74" s="72" t="str">
        <f>VLOOKUP(F74,[1]programet!$A:$B,2,FALSE)</f>
        <v xml:space="preserve">Trashegimia Kulturore dhe Muzete </v>
      </c>
      <c r="H74" s="72">
        <v>602</v>
      </c>
      <c r="I74" s="72" t="str">
        <f>VLOOKUP(H74,[1]llogarite!$A:$B,2,FALSE)</f>
        <v>Mallra dhe
Sherbime</v>
      </c>
      <c r="J74" s="72">
        <v>1515</v>
      </c>
      <c r="K74" s="72" t="s">
        <v>6</v>
      </c>
      <c r="L74" s="72" t="str">
        <f>VLOOKUP(K74,[1]produkt!$A:$B,2,FALSE)</f>
        <v>Muze të mirëmbajtura dhe të vizitueshëm nga publiku</v>
      </c>
      <c r="M74" s="73">
        <v>1000000</v>
      </c>
      <c r="N74" s="73">
        <v>0</v>
      </c>
      <c r="O74" s="73">
        <v>511250</v>
      </c>
      <c r="P74" s="73">
        <v>488750</v>
      </c>
      <c r="Q74" s="90">
        <f t="shared" si="10"/>
        <v>0.51124999999999998</v>
      </c>
    </row>
    <row r="75" spans="1:17" ht="15" x14ac:dyDescent="0.25">
      <c r="A75" s="74"/>
      <c r="B75" s="74"/>
      <c r="C75" s="74"/>
      <c r="D75" s="74" t="s">
        <v>154</v>
      </c>
      <c r="E75" s="74"/>
      <c r="F75" s="74"/>
      <c r="G75" s="74"/>
      <c r="H75" s="74"/>
      <c r="I75" s="74"/>
      <c r="J75" s="74"/>
      <c r="K75" s="74"/>
      <c r="L75" s="74"/>
      <c r="M75" s="75">
        <f>SUM(M70:M74)</f>
        <v>21571059</v>
      </c>
      <c r="N75" s="75">
        <f t="shared" ref="N75:P75" si="12">SUM(N70:N74)</f>
        <v>0</v>
      </c>
      <c r="O75" s="75">
        <f t="shared" si="12"/>
        <v>18860630</v>
      </c>
      <c r="P75" s="75">
        <f t="shared" si="12"/>
        <v>2710429</v>
      </c>
      <c r="Q75" s="94">
        <f t="shared" si="10"/>
        <v>0.87434882079734699</v>
      </c>
    </row>
    <row r="76" spans="1:17" s="68" customFormat="1" ht="15" x14ac:dyDescent="0.25">
      <c r="A76" s="72">
        <v>1</v>
      </c>
      <c r="B76" s="72">
        <v>12</v>
      </c>
      <c r="C76" s="72">
        <v>1012020</v>
      </c>
      <c r="D76" s="72" t="str">
        <f>VLOOKUP(C76,[1]institucion!$A:$B,2,FALSE)</f>
        <v>Instituti Kombetar i Regjistrimit te Trashegimise Kulturore (3535)</v>
      </c>
      <c r="E76" s="72" t="s">
        <v>0</v>
      </c>
      <c r="F76" s="72">
        <v>8220</v>
      </c>
      <c r="G76" s="72" t="str">
        <f>VLOOKUP(F76,[1]programet!$A:$B,2,FALSE)</f>
        <v xml:space="preserve">Trashegimia Kulturore dhe Muzete </v>
      </c>
      <c r="H76" s="72">
        <v>600</v>
      </c>
      <c r="I76" s="72" t="str">
        <f>VLOOKUP(H76,[1]llogarite!$A:$B,2,FALSE)</f>
        <v>Pagat</v>
      </c>
      <c r="J76" s="72">
        <v>3535</v>
      </c>
      <c r="K76" s="72" t="s">
        <v>5</v>
      </c>
      <c r="L76" s="72" t="str">
        <f>VLOOKUP(K76,[1]produkt!$A:$B,2,FALSE)</f>
        <v>Trashegimia materiale e jomateriale e inventarizuar.</v>
      </c>
      <c r="M76" s="73">
        <v>9968433</v>
      </c>
      <c r="N76" s="73">
        <v>0</v>
      </c>
      <c r="O76" s="73">
        <v>9920025</v>
      </c>
      <c r="P76" s="73">
        <v>48408</v>
      </c>
      <c r="Q76" s="90">
        <f t="shared" si="10"/>
        <v>0.99514387065650134</v>
      </c>
    </row>
    <row r="77" spans="1:17" s="68" customFormat="1" ht="15" x14ac:dyDescent="0.25">
      <c r="A77" s="72">
        <v>1</v>
      </c>
      <c r="B77" s="72">
        <v>12</v>
      </c>
      <c r="C77" s="72">
        <v>1012020</v>
      </c>
      <c r="D77" s="72" t="str">
        <f>VLOOKUP(C77,[1]institucion!$A:$B,2,FALSE)</f>
        <v>Instituti Kombetar i Regjistrimit te Trashegimise Kulturore (3535)</v>
      </c>
      <c r="E77" s="72" t="s">
        <v>0</v>
      </c>
      <c r="F77" s="72">
        <v>8220</v>
      </c>
      <c r="G77" s="72" t="str">
        <f>VLOOKUP(F77,[1]programet!$A:$B,2,FALSE)</f>
        <v xml:space="preserve">Trashegimia Kulturore dhe Muzete </v>
      </c>
      <c r="H77" s="72">
        <v>601</v>
      </c>
      <c r="I77" s="72" t="str">
        <f>VLOOKUP(H77,[1]llogarite!$A:$B,2,FALSE)</f>
        <v>Kontrib.e
 Sigurimeve Shoqerore</v>
      </c>
      <c r="J77" s="72">
        <v>3535</v>
      </c>
      <c r="K77" s="72" t="s">
        <v>5</v>
      </c>
      <c r="L77" s="72" t="str">
        <f>VLOOKUP(K77,[1]produkt!$A:$B,2,FALSE)</f>
        <v>Trashegimia materiale e jomateriale e inventarizuar.</v>
      </c>
      <c r="M77" s="73">
        <v>1580650</v>
      </c>
      <c r="N77" s="73">
        <v>0</v>
      </c>
      <c r="O77" s="73">
        <v>1503578</v>
      </c>
      <c r="P77" s="73">
        <v>77072</v>
      </c>
      <c r="Q77" s="90">
        <f t="shared" si="10"/>
        <v>0.95124031252965557</v>
      </c>
    </row>
    <row r="78" spans="1:17" s="68" customFormat="1" ht="15" x14ac:dyDescent="0.25">
      <c r="A78" s="72">
        <v>1</v>
      </c>
      <c r="B78" s="72">
        <v>12</v>
      </c>
      <c r="C78" s="72">
        <v>1012020</v>
      </c>
      <c r="D78" s="72" t="str">
        <f>VLOOKUP(C78,[1]institucion!$A:$B,2,FALSE)</f>
        <v>Instituti Kombetar i Regjistrimit te Trashegimise Kulturore (3535)</v>
      </c>
      <c r="E78" s="72" t="s">
        <v>0</v>
      </c>
      <c r="F78" s="72">
        <v>8220</v>
      </c>
      <c r="G78" s="72" t="str">
        <f>VLOOKUP(F78,[1]programet!$A:$B,2,FALSE)</f>
        <v xml:space="preserve">Trashegimia Kulturore dhe Muzete </v>
      </c>
      <c r="H78" s="72">
        <v>602</v>
      </c>
      <c r="I78" s="72" t="str">
        <f>VLOOKUP(H78,[1]llogarite!$A:$B,2,FALSE)</f>
        <v>Mallra dhe
Sherbime</v>
      </c>
      <c r="J78" s="72">
        <v>3535</v>
      </c>
      <c r="K78" s="72" t="s">
        <v>5</v>
      </c>
      <c r="L78" s="72" t="str">
        <f>VLOOKUP(K78,[1]produkt!$A:$B,2,FALSE)</f>
        <v>Trashegimia materiale e jomateriale e inventarizuar.</v>
      </c>
      <c r="M78" s="73">
        <v>1900000</v>
      </c>
      <c r="N78" s="73">
        <v>0</v>
      </c>
      <c r="O78" s="73">
        <v>1854718</v>
      </c>
      <c r="P78" s="73">
        <v>45282</v>
      </c>
      <c r="Q78" s="90">
        <f t="shared" si="10"/>
        <v>0.97616736842105267</v>
      </c>
    </row>
    <row r="79" spans="1:17" s="68" customFormat="1" ht="15" x14ac:dyDescent="0.25">
      <c r="A79" s="72">
        <v>1</v>
      </c>
      <c r="B79" s="72">
        <v>12</v>
      </c>
      <c r="C79" s="72">
        <v>1012020</v>
      </c>
      <c r="D79" s="72" t="str">
        <f>VLOOKUP(C79,[1]institucion!$A:$B,2,FALSE)</f>
        <v>Instituti Kombetar i Regjistrimit te Trashegimise Kulturore (3535)</v>
      </c>
      <c r="E79" s="72" t="s">
        <v>0</v>
      </c>
      <c r="F79" s="72">
        <v>8220</v>
      </c>
      <c r="G79" s="72" t="str">
        <f>VLOOKUP(F79,[1]programet!$A:$B,2,FALSE)</f>
        <v xml:space="preserve">Trashegimia Kulturore dhe Muzete </v>
      </c>
      <c r="H79" s="72">
        <v>605</v>
      </c>
      <c r="I79" s="72" t="str">
        <f>VLOOKUP(H79,[1]llogarite!$A:$B,2,FALSE)</f>
        <v>Transfer.
Korrente te Huaja</v>
      </c>
      <c r="J79" s="72">
        <v>3535</v>
      </c>
      <c r="K79" s="72" t="s">
        <v>5</v>
      </c>
      <c r="L79" s="72" t="str">
        <f>VLOOKUP(K79,[1]produkt!$A:$B,2,FALSE)</f>
        <v>Trashegimia materiale e jomateriale e inventarizuar.</v>
      </c>
      <c r="M79" s="73">
        <v>100000</v>
      </c>
      <c r="N79" s="73">
        <v>0</v>
      </c>
      <c r="O79" s="73">
        <v>28080</v>
      </c>
      <c r="P79" s="73">
        <v>71920</v>
      </c>
      <c r="Q79" s="90">
        <f t="shared" si="10"/>
        <v>0.28079999999999999</v>
      </c>
    </row>
    <row r="80" spans="1:17" s="68" customFormat="1" ht="15" x14ac:dyDescent="0.25">
      <c r="A80" s="72">
        <v>1</v>
      </c>
      <c r="B80" s="72">
        <v>12</v>
      </c>
      <c r="C80" s="72">
        <v>1012020</v>
      </c>
      <c r="D80" s="72" t="str">
        <f>VLOOKUP(C80,[1]institucion!$A:$B,2,FALSE)</f>
        <v>Instituti Kombetar i Regjistrimit te Trashegimise Kulturore (3535)</v>
      </c>
      <c r="E80" s="72" t="s">
        <v>0</v>
      </c>
      <c r="F80" s="72">
        <v>8220</v>
      </c>
      <c r="G80" s="72" t="str">
        <f>VLOOKUP(F80,[1]programet!$A:$B,2,FALSE)</f>
        <v xml:space="preserve">Trashegimia Kulturore dhe Muzete </v>
      </c>
      <c r="H80" s="72">
        <v>606</v>
      </c>
      <c r="I80" s="72" t="str">
        <f>VLOOKUP(H80,[1]llogarite!$A:$B,2,FALSE)</f>
        <v>Transferta per Buxhetet Familiare dhe Individet</v>
      </c>
      <c r="J80" s="72">
        <v>3535</v>
      </c>
      <c r="K80" s="72" t="s">
        <v>5</v>
      </c>
      <c r="L80" s="72" t="str">
        <f>VLOOKUP(K80,[1]produkt!$A:$B,2,FALSE)</f>
        <v>Trashegimia materiale e jomateriale e inventarizuar.</v>
      </c>
      <c r="M80" s="73">
        <v>24000</v>
      </c>
      <c r="N80" s="73">
        <v>0</v>
      </c>
      <c r="O80" s="73">
        <v>22000</v>
      </c>
      <c r="P80" s="73">
        <v>2000</v>
      </c>
      <c r="Q80" s="90">
        <f t="shared" si="10"/>
        <v>0.91666666666666663</v>
      </c>
    </row>
    <row r="81" spans="1:17" x14ac:dyDescent="0.2">
      <c r="A81" s="74"/>
      <c r="B81" s="74"/>
      <c r="C81" s="74"/>
      <c r="D81" s="74" t="s">
        <v>154</v>
      </c>
      <c r="E81" s="74"/>
      <c r="F81" s="74"/>
      <c r="G81" s="74"/>
      <c r="H81" s="74"/>
      <c r="I81" s="74"/>
      <c r="J81" s="74"/>
      <c r="K81" s="74"/>
      <c r="L81" s="74"/>
      <c r="M81" s="75">
        <f>SUM(M76:M80)</f>
        <v>13573083</v>
      </c>
      <c r="N81" s="75">
        <f t="shared" ref="N81:P81" si="13">SUM(N76:N80)</f>
        <v>0</v>
      </c>
      <c r="O81" s="75">
        <f t="shared" si="13"/>
        <v>13328401</v>
      </c>
      <c r="P81" s="75">
        <f t="shared" si="13"/>
        <v>244682</v>
      </c>
      <c r="Q81" s="93">
        <f t="shared" si="10"/>
        <v>0.98197299758647316</v>
      </c>
    </row>
    <row r="82" spans="1:17" s="68" customFormat="1" ht="15" x14ac:dyDescent="0.25">
      <c r="A82" s="72">
        <v>1</v>
      </c>
      <c r="B82" s="72">
        <v>12</v>
      </c>
      <c r="C82" s="72">
        <v>1012070</v>
      </c>
      <c r="D82" s="72" t="str">
        <f>VLOOKUP(C82,[1]institucion!$A:$B,2,FALSE)</f>
        <v>Drejtoria Rajonale e Trashegimise Kulturore Vlore (3737)</v>
      </c>
      <c r="E82" s="72" t="s">
        <v>0</v>
      </c>
      <c r="F82" s="72">
        <v>8220</v>
      </c>
      <c r="G82" s="72" t="str">
        <f>VLOOKUP(F82,[1]programet!$A:$B,2,FALSE)</f>
        <v xml:space="preserve">Trashegimia Kulturore dhe Muzete </v>
      </c>
      <c r="H82" s="72">
        <v>600</v>
      </c>
      <c r="I82" s="72" t="str">
        <f>VLOOKUP(H82,[1]llogarite!$A:$B,2,FALSE)</f>
        <v>Pagat</v>
      </c>
      <c r="J82" s="72">
        <v>3737</v>
      </c>
      <c r="K82" s="72" t="s">
        <v>4</v>
      </c>
      <c r="L82" s="72" t="str">
        <f>VLOOKUP(K82,[1]produkt!$A:$B,2,FALSE)</f>
        <v>Objekte monument kulture të ruajtura dhe mbrojtura</v>
      </c>
      <c r="M82" s="73">
        <v>25453667</v>
      </c>
      <c r="N82" s="73">
        <v>0</v>
      </c>
      <c r="O82" s="73">
        <v>25395992</v>
      </c>
      <c r="P82" s="73">
        <v>57675</v>
      </c>
      <c r="Q82" s="90">
        <f t="shared" si="10"/>
        <v>0.99773411823137315</v>
      </c>
    </row>
    <row r="83" spans="1:17" s="68" customFormat="1" ht="15" x14ac:dyDescent="0.25">
      <c r="A83" s="72">
        <v>1</v>
      </c>
      <c r="B83" s="72">
        <v>12</v>
      </c>
      <c r="C83" s="72">
        <v>1012070</v>
      </c>
      <c r="D83" s="72" t="str">
        <f>VLOOKUP(C83,[1]institucion!$A:$B,2,FALSE)</f>
        <v>Drejtoria Rajonale e Trashegimise Kulturore Vlore (3737)</v>
      </c>
      <c r="E83" s="72" t="s">
        <v>0</v>
      </c>
      <c r="F83" s="72">
        <v>8220</v>
      </c>
      <c r="G83" s="72" t="str">
        <f>VLOOKUP(F83,[1]programet!$A:$B,2,FALSE)</f>
        <v xml:space="preserve">Trashegimia Kulturore dhe Muzete </v>
      </c>
      <c r="H83" s="72">
        <v>601</v>
      </c>
      <c r="I83" s="72" t="str">
        <f>VLOOKUP(H83,[1]llogarite!$A:$B,2,FALSE)</f>
        <v>Kontrib.e
 Sigurimeve Shoqerore</v>
      </c>
      <c r="J83" s="72">
        <v>3737</v>
      </c>
      <c r="K83" s="72" t="s">
        <v>4</v>
      </c>
      <c r="L83" s="72" t="str">
        <f>VLOOKUP(K83,[1]produkt!$A:$B,2,FALSE)</f>
        <v>Objekte monument kulture të ruajtura dhe mbrojtura</v>
      </c>
      <c r="M83" s="73">
        <v>4282450</v>
      </c>
      <c r="N83" s="73">
        <v>0</v>
      </c>
      <c r="O83" s="73">
        <v>4262567</v>
      </c>
      <c r="P83" s="73">
        <v>19883</v>
      </c>
      <c r="Q83" s="90">
        <f t="shared" si="10"/>
        <v>0.9953570969888732</v>
      </c>
    </row>
    <row r="84" spans="1:17" s="68" customFormat="1" ht="15" x14ac:dyDescent="0.25">
      <c r="A84" s="72">
        <v>1</v>
      </c>
      <c r="B84" s="72">
        <v>12</v>
      </c>
      <c r="C84" s="72">
        <v>1012070</v>
      </c>
      <c r="D84" s="72" t="str">
        <f>VLOOKUP(C84,[1]institucion!$A:$B,2,FALSE)</f>
        <v>Drejtoria Rajonale e Trashegimise Kulturore Vlore (3737)</v>
      </c>
      <c r="E84" s="72" t="s">
        <v>0</v>
      </c>
      <c r="F84" s="72">
        <v>8220</v>
      </c>
      <c r="G84" s="72" t="str">
        <f>VLOOKUP(F84,[1]programet!$A:$B,2,FALSE)</f>
        <v xml:space="preserve">Trashegimia Kulturore dhe Muzete </v>
      </c>
      <c r="H84" s="72">
        <v>602</v>
      </c>
      <c r="I84" s="72" t="str">
        <f>VLOOKUP(H84,[1]llogarite!$A:$B,2,FALSE)</f>
        <v>Mallra dhe
Sherbime</v>
      </c>
      <c r="J84" s="72">
        <v>3737</v>
      </c>
      <c r="K84" s="72" t="s">
        <v>4</v>
      </c>
      <c r="L84" s="72" t="str">
        <f>VLOOKUP(K84,[1]produkt!$A:$B,2,FALSE)</f>
        <v>Objekte monument kulture të ruajtura dhe mbrojtura</v>
      </c>
      <c r="M84" s="73">
        <v>9500000</v>
      </c>
      <c r="N84" s="73">
        <v>0</v>
      </c>
      <c r="O84" s="73">
        <v>9497916</v>
      </c>
      <c r="P84" s="73">
        <v>2084</v>
      </c>
      <c r="Q84" s="90">
        <f t="shared" si="10"/>
        <v>0.99978063157894737</v>
      </c>
    </row>
    <row r="85" spans="1:17" s="68" customFormat="1" ht="15" x14ac:dyDescent="0.25">
      <c r="A85" s="72">
        <v>1</v>
      </c>
      <c r="B85" s="72">
        <v>12</v>
      </c>
      <c r="C85" s="72">
        <v>1012070</v>
      </c>
      <c r="D85" s="72" t="str">
        <f>VLOOKUP(C85,[1]institucion!$A:$B,2,FALSE)</f>
        <v>Drejtoria Rajonale e Trashegimise Kulturore Vlore (3737)</v>
      </c>
      <c r="E85" s="72" t="s">
        <v>0</v>
      </c>
      <c r="F85" s="72">
        <v>8220</v>
      </c>
      <c r="G85" s="72" t="str">
        <f>VLOOKUP(F85,[1]programet!$A:$B,2,FALSE)</f>
        <v xml:space="preserve">Trashegimia Kulturore dhe Muzete </v>
      </c>
      <c r="H85" s="72">
        <v>606</v>
      </c>
      <c r="I85" s="72" t="str">
        <f>VLOOKUP(H85,[1]llogarite!$A:$B,2,FALSE)</f>
        <v>Transferta per Buxhetet Familiare dhe Individet</v>
      </c>
      <c r="J85" s="72">
        <v>3737</v>
      </c>
      <c r="K85" s="72" t="s">
        <v>4</v>
      </c>
      <c r="L85" s="72" t="str">
        <f>VLOOKUP(K85,[1]produkt!$A:$B,2,FALSE)</f>
        <v>Objekte monument kulture të ruajtura dhe mbrojtura</v>
      </c>
      <c r="M85" s="73">
        <v>235624</v>
      </c>
      <c r="N85" s="73">
        <v>0</v>
      </c>
      <c r="O85" s="73">
        <v>235624</v>
      </c>
      <c r="P85" s="73">
        <v>0</v>
      </c>
      <c r="Q85" s="90">
        <f t="shared" si="10"/>
        <v>1</v>
      </c>
    </row>
    <row r="86" spans="1:17" s="68" customFormat="1" ht="15" x14ac:dyDescent="0.25">
      <c r="A86" s="72">
        <v>1</v>
      </c>
      <c r="B86" s="72">
        <v>12</v>
      </c>
      <c r="C86" s="72">
        <v>1012070</v>
      </c>
      <c r="D86" s="72" t="str">
        <f>VLOOKUP(C86,[1]institucion!$A:$B,2,FALSE)</f>
        <v>Drejtoria Rajonale e Trashegimise Kulturore Vlore (3737)</v>
      </c>
      <c r="E86" s="72" t="s">
        <v>20</v>
      </c>
      <c r="F86" s="72">
        <v>8220</v>
      </c>
      <c r="G86" s="72" t="str">
        <f>VLOOKUP(F86,[1]programet!$A:$B,2,FALSE)</f>
        <v xml:space="preserve">Trashegimia Kulturore dhe Muzete </v>
      </c>
      <c r="H86" s="72">
        <v>602</v>
      </c>
      <c r="I86" s="72" t="str">
        <f>VLOOKUP(H86,[1]llogarite!$A:$B,2,FALSE)</f>
        <v>Mallra dhe
Sherbime</v>
      </c>
      <c r="J86" s="72">
        <v>3737</v>
      </c>
      <c r="K86" s="72" t="s">
        <v>4</v>
      </c>
      <c r="L86" s="72" t="str">
        <f>VLOOKUP(K86,[1]produkt!$A:$B,2,FALSE)</f>
        <v>Objekte monument kulture të ruajtura dhe mbrojtura</v>
      </c>
      <c r="M86" s="73">
        <v>5500000</v>
      </c>
      <c r="N86" s="73">
        <v>0</v>
      </c>
      <c r="O86" s="73">
        <v>5500000</v>
      </c>
      <c r="P86" s="73">
        <v>0</v>
      </c>
      <c r="Q86" s="90">
        <f t="shared" si="10"/>
        <v>1</v>
      </c>
    </row>
    <row r="87" spans="1:17" x14ac:dyDescent="0.2">
      <c r="A87" s="74"/>
      <c r="B87" s="74"/>
      <c r="C87" s="74"/>
      <c r="D87" s="74" t="s">
        <v>154</v>
      </c>
      <c r="E87" s="74"/>
      <c r="F87" s="74"/>
      <c r="G87" s="74"/>
      <c r="H87" s="74"/>
      <c r="I87" s="74"/>
      <c r="J87" s="74"/>
      <c r="K87" s="74"/>
      <c r="L87" s="74"/>
      <c r="M87" s="75">
        <f>SUM(M82:M86)</f>
        <v>44971741</v>
      </c>
      <c r="N87" s="75">
        <f t="shared" ref="N87:P87" si="14">SUM(N82:N86)</f>
        <v>0</v>
      </c>
      <c r="O87" s="75">
        <f t="shared" si="14"/>
        <v>44892099</v>
      </c>
      <c r="P87" s="75">
        <f t="shared" si="14"/>
        <v>79642</v>
      </c>
      <c r="Q87" s="93">
        <f t="shared" si="10"/>
        <v>0.99822906567037284</v>
      </c>
    </row>
    <row r="88" spans="1:17" s="68" customFormat="1" ht="15" x14ac:dyDescent="0.25">
      <c r="A88" s="72">
        <v>1</v>
      </c>
      <c r="B88" s="72">
        <v>12</v>
      </c>
      <c r="C88" s="72">
        <v>1012076</v>
      </c>
      <c r="D88" s="72" t="str">
        <f>VLOOKUP(C88,[1]institucion!$A:$B,2,FALSE)</f>
        <v>Muzeu Kombetar i Pavaresise (3737)</v>
      </c>
      <c r="E88" s="72" t="s">
        <v>0</v>
      </c>
      <c r="F88" s="72">
        <v>8220</v>
      </c>
      <c r="G88" s="72" t="str">
        <f>VLOOKUP(F88,[1]programet!$A:$B,2,FALSE)</f>
        <v xml:space="preserve">Trashegimia Kulturore dhe Muzete </v>
      </c>
      <c r="H88" s="72">
        <v>600</v>
      </c>
      <c r="I88" s="72" t="str">
        <f>VLOOKUP(H88,[1]llogarite!$A:$B,2,FALSE)</f>
        <v>Pagat</v>
      </c>
      <c r="J88" s="72">
        <v>3737</v>
      </c>
      <c r="K88" s="72" t="s">
        <v>6</v>
      </c>
      <c r="L88" s="72" t="str">
        <f>VLOOKUP(K88,[1]produkt!$A:$B,2,FALSE)</f>
        <v>Muze të mirëmbajtura dhe të vizitueshëm nga publiku</v>
      </c>
      <c r="M88" s="73">
        <v>3195571</v>
      </c>
      <c r="N88" s="73">
        <v>0</v>
      </c>
      <c r="O88" s="73">
        <v>3194261</v>
      </c>
      <c r="P88" s="73">
        <v>1310</v>
      </c>
      <c r="Q88" s="90">
        <f t="shared" si="10"/>
        <v>0.99959005761411657</v>
      </c>
    </row>
    <row r="89" spans="1:17" s="68" customFormat="1" ht="15" x14ac:dyDescent="0.25">
      <c r="A89" s="72">
        <v>1</v>
      </c>
      <c r="B89" s="72">
        <v>12</v>
      </c>
      <c r="C89" s="72">
        <v>1012076</v>
      </c>
      <c r="D89" s="72" t="str">
        <f>VLOOKUP(C89,[1]institucion!$A:$B,2,FALSE)</f>
        <v>Muzeu Kombetar i Pavaresise (3737)</v>
      </c>
      <c r="E89" s="72" t="s">
        <v>0</v>
      </c>
      <c r="F89" s="72">
        <v>8220</v>
      </c>
      <c r="G89" s="72" t="str">
        <f>VLOOKUP(F89,[1]programet!$A:$B,2,FALSE)</f>
        <v xml:space="preserve">Trashegimia Kulturore dhe Muzete </v>
      </c>
      <c r="H89" s="72">
        <v>601</v>
      </c>
      <c r="I89" s="72" t="str">
        <f>VLOOKUP(H89,[1]llogarite!$A:$B,2,FALSE)</f>
        <v>Kontrib.e
 Sigurimeve Shoqerore</v>
      </c>
      <c r="J89" s="72">
        <v>3737</v>
      </c>
      <c r="K89" s="72" t="s">
        <v>6</v>
      </c>
      <c r="L89" s="72" t="str">
        <f>VLOOKUP(K89,[1]produkt!$A:$B,2,FALSE)</f>
        <v>Muze të mirëmbajtura dhe të vizitueshëm nga publiku</v>
      </c>
      <c r="M89" s="73">
        <v>529673</v>
      </c>
      <c r="N89" s="73">
        <v>0</v>
      </c>
      <c r="O89" s="73">
        <v>529668</v>
      </c>
      <c r="P89" s="73">
        <v>5</v>
      </c>
      <c r="Q89" s="90">
        <f t="shared" si="10"/>
        <v>0.99999056021356569</v>
      </c>
    </row>
    <row r="90" spans="1:17" s="68" customFormat="1" ht="15" x14ac:dyDescent="0.25">
      <c r="A90" s="72">
        <v>1</v>
      </c>
      <c r="B90" s="72">
        <v>12</v>
      </c>
      <c r="C90" s="72">
        <v>1012076</v>
      </c>
      <c r="D90" s="72" t="str">
        <f>VLOOKUP(C90,[1]institucion!$A:$B,2,FALSE)</f>
        <v>Muzeu Kombetar i Pavaresise (3737)</v>
      </c>
      <c r="E90" s="72" t="s">
        <v>0</v>
      </c>
      <c r="F90" s="72">
        <v>8220</v>
      </c>
      <c r="G90" s="72" t="str">
        <f>VLOOKUP(F90,[1]programet!$A:$B,2,FALSE)</f>
        <v xml:space="preserve">Trashegimia Kulturore dhe Muzete </v>
      </c>
      <c r="H90" s="72">
        <v>602</v>
      </c>
      <c r="I90" s="72" t="str">
        <f>VLOOKUP(H90,[1]llogarite!$A:$B,2,FALSE)</f>
        <v>Mallra dhe
Sherbime</v>
      </c>
      <c r="J90" s="72">
        <v>3737</v>
      </c>
      <c r="K90" s="72" t="s">
        <v>6</v>
      </c>
      <c r="L90" s="72" t="str">
        <f>VLOOKUP(K90,[1]produkt!$A:$B,2,FALSE)</f>
        <v>Muze të mirëmbajtura dhe të vizitueshëm nga publiku</v>
      </c>
      <c r="M90" s="73">
        <v>1607200</v>
      </c>
      <c r="N90" s="73">
        <v>0</v>
      </c>
      <c r="O90" s="73">
        <v>1552874</v>
      </c>
      <c r="P90" s="73">
        <v>54326</v>
      </c>
      <c r="Q90" s="90">
        <f t="shared" si="10"/>
        <v>0.96619835739173721</v>
      </c>
    </row>
    <row r="91" spans="1:17" s="68" customFormat="1" ht="15" x14ac:dyDescent="0.25">
      <c r="A91" s="72">
        <v>1</v>
      </c>
      <c r="B91" s="72">
        <v>12</v>
      </c>
      <c r="C91" s="72">
        <v>1012076</v>
      </c>
      <c r="D91" s="72" t="str">
        <f>VLOOKUP(C91,[1]institucion!$A:$B,2,FALSE)</f>
        <v>Muzeu Kombetar i Pavaresise (3737)</v>
      </c>
      <c r="E91" s="72" t="s">
        <v>0</v>
      </c>
      <c r="F91" s="72">
        <v>8220</v>
      </c>
      <c r="G91" s="72" t="str">
        <f>VLOOKUP(F91,[1]programet!$A:$B,2,FALSE)</f>
        <v xml:space="preserve">Trashegimia Kulturore dhe Muzete </v>
      </c>
      <c r="H91" s="72">
        <v>606</v>
      </c>
      <c r="I91" s="72" t="str">
        <f>VLOOKUP(H91,[1]llogarite!$A:$B,2,FALSE)</f>
        <v>Transferta per Buxhetet Familiare dhe Individet</v>
      </c>
      <c r="J91" s="72">
        <v>3737</v>
      </c>
      <c r="K91" s="72" t="s">
        <v>6</v>
      </c>
      <c r="L91" s="72" t="str">
        <f>VLOOKUP(K91,[1]produkt!$A:$B,2,FALSE)</f>
        <v>Muze të mirëmbajtura dhe të vizitueshëm nga publiku</v>
      </c>
      <c r="M91" s="73">
        <v>24000</v>
      </c>
      <c r="N91" s="73">
        <v>0</v>
      </c>
      <c r="O91" s="73">
        <v>24000</v>
      </c>
      <c r="P91" s="73">
        <v>0</v>
      </c>
      <c r="Q91" s="90">
        <f t="shared" si="10"/>
        <v>1</v>
      </c>
    </row>
    <row r="92" spans="1:17" s="68" customFormat="1" ht="15" x14ac:dyDescent="0.25">
      <c r="A92" s="72">
        <v>1</v>
      </c>
      <c r="B92" s="72">
        <v>12</v>
      </c>
      <c r="C92" s="72">
        <v>1012076</v>
      </c>
      <c r="D92" s="72" t="str">
        <f>VLOOKUP(C92,[1]institucion!$A:$B,2,FALSE)</f>
        <v>Muzeu Kombetar i Pavaresise (3737)</v>
      </c>
      <c r="E92" s="72" t="s">
        <v>20</v>
      </c>
      <c r="F92" s="72">
        <v>8220</v>
      </c>
      <c r="G92" s="72" t="str">
        <f>VLOOKUP(F92,[1]programet!$A:$B,2,FALSE)</f>
        <v xml:space="preserve">Trashegimia Kulturore dhe Muzete </v>
      </c>
      <c r="H92" s="72">
        <v>602</v>
      </c>
      <c r="I92" s="72" t="str">
        <f>VLOOKUP(H92,[1]llogarite!$A:$B,2,FALSE)</f>
        <v>Mallra dhe
Sherbime</v>
      </c>
      <c r="J92" s="72">
        <v>3737</v>
      </c>
      <c r="K92" s="72" t="s">
        <v>6</v>
      </c>
      <c r="L92" s="72" t="str">
        <f>VLOOKUP(K92,[1]produkt!$A:$B,2,FALSE)</f>
        <v>Muze të mirëmbajtura dhe të vizitueshëm nga publiku</v>
      </c>
      <c r="M92" s="73">
        <v>500000</v>
      </c>
      <c r="N92" s="73">
        <v>0</v>
      </c>
      <c r="O92" s="73">
        <v>134250</v>
      </c>
      <c r="P92" s="73">
        <v>365750</v>
      </c>
      <c r="Q92" s="90">
        <f t="shared" si="10"/>
        <v>0.26850000000000002</v>
      </c>
    </row>
    <row r="93" spans="1:17" ht="15" x14ac:dyDescent="0.25">
      <c r="A93" s="74"/>
      <c r="B93" s="74"/>
      <c r="C93" s="74"/>
      <c r="D93" s="74" t="s">
        <v>154</v>
      </c>
      <c r="E93" s="74"/>
      <c r="F93" s="74"/>
      <c r="G93" s="74"/>
      <c r="H93" s="74"/>
      <c r="I93" s="74"/>
      <c r="J93" s="74"/>
      <c r="K93" s="74"/>
      <c r="L93" s="74"/>
      <c r="M93" s="75">
        <f>SUM(M88:M92)</f>
        <v>5856444</v>
      </c>
      <c r="N93" s="75">
        <f t="shared" ref="N93:P93" si="15">SUM(N88:N92)</f>
        <v>0</v>
      </c>
      <c r="O93" s="75">
        <f t="shared" si="15"/>
        <v>5435053</v>
      </c>
      <c r="P93" s="75">
        <f t="shared" si="15"/>
        <v>421391</v>
      </c>
      <c r="Q93" s="94">
        <f t="shared" si="10"/>
        <v>0.92804660985403431</v>
      </c>
    </row>
    <row r="94" spans="1:17" s="68" customFormat="1" ht="15" x14ac:dyDescent="0.25">
      <c r="A94" s="72">
        <v>1</v>
      </c>
      <c r="B94" s="72">
        <v>12</v>
      </c>
      <c r="C94" s="72">
        <v>1012097</v>
      </c>
      <c r="D94" s="72" t="str">
        <f>VLOOKUP(C94,[1]institucion!$A:$B,2,FALSE)</f>
        <v>Muzeu Kombetar i Fotografise Marubi (3333)</v>
      </c>
      <c r="E94" s="72" t="s">
        <v>0</v>
      </c>
      <c r="F94" s="72">
        <v>8220</v>
      </c>
      <c r="G94" s="72" t="str">
        <f>VLOOKUP(F94,[1]programet!$A:$B,2,FALSE)</f>
        <v xml:space="preserve">Trashegimia Kulturore dhe Muzete </v>
      </c>
      <c r="H94" s="72">
        <v>600</v>
      </c>
      <c r="I94" s="72" t="str">
        <f>VLOOKUP(H94,[1]llogarite!$A:$B,2,FALSE)</f>
        <v>Pagat</v>
      </c>
      <c r="J94" s="72">
        <v>3333</v>
      </c>
      <c r="K94" s="72" t="s">
        <v>6</v>
      </c>
      <c r="L94" s="72" t="str">
        <f>VLOOKUP(K94,[1]produkt!$A:$B,2,FALSE)</f>
        <v>Muze të mirëmbajtura dhe të vizitueshëm nga publiku</v>
      </c>
      <c r="M94" s="73">
        <v>12488732</v>
      </c>
      <c r="N94" s="73">
        <v>0</v>
      </c>
      <c r="O94" s="73">
        <v>12409990</v>
      </c>
      <c r="P94" s="73">
        <v>78742</v>
      </c>
      <c r="Q94" s="90">
        <f t="shared" si="10"/>
        <v>0.99369495638148053</v>
      </c>
    </row>
    <row r="95" spans="1:17" s="68" customFormat="1" ht="15" x14ac:dyDescent="0.25">
      <c r="A95" s="72">
        <v>1</v>
      </c>
      <c r="B95" s="72">
        <v>12</v>
      </c>
      <c r="C95" s="72">
        <v>1012097</v>
      </c>
      <c r="D95" s="72" t="str">
        <f>VLOOKUP(C95,[1]institucion!$A:$B,2,FALSE)</f>
        <v>Muzeu Kombetar i Fotografise Marubi (3333)</v>
      </c>
      <c r="E95" s="72" t="s">
        <v>0</v>
      </c>
      <c r="F95" s="72">
        <v>8220</v>
      </c>
      <c r="G95" s="72" t="str">
        <f>VLOOKUP(F95,[1]programet!$A:$B,2,FALSE)</f>
        <v xml:space="preserve">Trashegimia Kulturore dhe Muzete </v>
      </c>
      <c r="H95" s="72">
        <v>601</v>
      </c>
      <c r="I95" s="72" t="str">
        <f>VLOOKUP(H95,[1]llogarite!$A:$B,2,FALSE)</f>
        <v>Kontrib.e
 Sigurimeve Shoqerore</v>
      </c>
      <c r="J95" s="72">
        <v>3333</v>
      </c>
      <c r="K95" s="72" t="s">
        <v>6</v>
      </c>
      <c r="L95" s="72" t="str">
        <f>VLOOKUP(K95,[1]produkt!$A:$B,2,FALSE)</f>
        <v>Muze të mirëmbajtura dhe të vizitueshëm nga publiku</v>
      </c>
      <c r="M95" s="73">
        <v>2111828</v>
      </c>
      <c r="N95" s="73">
        <v>0</v>
      </c>
      <c r="O95" s="73">
        <v>2105368</v>
      </c>
      <c r="P95" s="73">
        <v>6460</v>
      </c>
      <c r="Q95" s="90">
        <f t="shared" si="10"/>
        <v>0.99694103875883833</v>
      </c>
    </row>
    <row r="96" spans="1:17" s="68" customFormat="1" ht="15" x14ac:dyDescent="0.25">
      <c r="A96" s="72">
        <v>1</v>
      </c>
      <c r="B96" s="72">
        <v>12</v>
      </c>
      <c r="C96" s="72">
        <v>1012097</v>
      </c>
      <c r="D96" s="72" t="str">
        <f>VLOOKUP(C96,[1]institucion!$A:$B,2,FALSE)</f>
        <v>Muzeu Kombetar i Fotografise Marubi (3333)</v>
      </c>
      <c r="E96" s="72" t="s">
        <v>0</v>
      </c>
      <c r="F96" s="72">
        <v>8220</v>
      </c>
      <c r="G96" s="72" t="str">
        <f>VLOOKUP(F96,[1]programet!$A:$B,2,FALSE)</f>
        <v xml:space="preserve">Trashegimia Kulturore dhe Muzete </v>
      </c>
      <c r="H96" s="72">
        <v>602</v>
      </c>
      <c r="I96" s="72" t="str">
        <f>VLOOKUP(H96,[1]llogarite!$A:$B,2,FALSE)</f>
        <v>Mallra dhe
Sherbime</v>
      </c>
      <c r="J96" s="72">
        <v>3333</v>
      </c>
      <c r="K96" s="72" t="s">
        <v>6</v>
      </c>
      <c r="L96" s="72" t="str">
        <f>VLOOKUP(K96,[1]produkt!$A:$B,2,FALSE)</f>
        <v>Muze të mirëmbajtura dhe të vizitueshëm nga publiku</v>
      </c>
      <c r="M96" s="73">
        <v>2947855</v>
      </c>
      <c r="N96" s="73">
        <v>0</v>
      </c>
      <c r="O96" s="73">
        <v>2947850</v>
      </c>
      <c r="P96" s="73">
        <v>5</v>
      </c>
      <c r="Q96" s="90">
        <f t="shared" si="10"/>
        <v>0.9999983038514445</v>
      </c>
    </row>
    <row r="97" spans="1:17" s="68" customFormat="1" ht="15" x14ac:dyDescent="0.25">
      <c r="A97" s="72">
        <v>1</v>
      </c>
      <c r="B97" s="72">
        <v>12</v>
      </c>
      <c r="C97" s="72">
        <v>1012097</v>
      </c>
      <c r="D97" s="72" t="str">
        <f>VLOOKUP(C97,[1]institucion!$A:$B,2,FALSE)</f>
        <v>Muzeu Kombetar i Fotografise Marubi (3333)</v>
      </c>
      <c r="E97" s="72" t="s">
        <v>0</v>
      </c>
      <c r="F97" s="72">
        <v>8220</v>
      </c>
      <c r="G97" s="72" t="str">
        <f>VLOOKUP(F97,[1]programet!$A:$B,2,FALSE)</f>
        <v xml:space="preserve">Trashegimia Kulturore dhe Muzete </v>
      </c>
      <c r="H97" s="72">
        <v>604</v>
      </c>
      <c r="I97" s="72" t="str">
        <f>VLOOKUP(H97,[1]llogarite!$A:$B,2,FALSE)</f>
        <v>Te Tjera
Transfer.Korrente Brendshme</v>
      </c>
      <c r="J97" s="72">
        <v>3333</v>
      </c>
      <c r="K97" s="72" t="s">
        <v>6</v>
      </c>
      <c r="L97" s="72" t="str">
        <f>VLOOKUP(K97,[1]produkt!$A:$B,2,FALSE)</f>
        <v>Muze të mirëmbajtura dhe të vizitueshëm nga publiku</v>
      </c>
      <c r="M97" s="73">
        <v>1700000</v>
      </c>
      <c r="N97" s="73">
        <v>0</v>
      </c>
      <c r="O97" s="73">
        <v>1655167</v>
      </c>
      <c r="P97" s="73">
        <v>44833</v>
      </c>
      <c r="Q97" s="90">
        <f t="shared" si="10"/>
        <v>0.97362764705882354</v>
      </c>
    </row>
    <row r="98" spans="1:17" s="68" customFormat="1" ht="15" x14ac:dyDescent="0.25">
      <c r="A98" s="72">
        <v>1</v>
      </c>
      <c r="B98" s="72">
        <v>12</v>
      </c>
      <c r="C98" s="72">
        <v>1012097</v>
      </c>
      <c r="D98" s="72" t="str">
        <f>VLOOKUP(C98,[1]institucion!$A:$B,2,FALSE)</f>
        <v>Muzeu Kombetar i Fotografise Marubi (3333)</v>
      </c>
      <c r="E98" s="72" t="s">
        <v>0</v>
      </c>
      <c r="F98" s="72">
        <v>8220</v>
      </c>
      <c r="G98" s="72" t="str">
        <f>VLOOKUP(F98,[1]programet!$A:$B,2,FALSE)</f>
        <v xml:space="preserve">Trashegimia Kulturore dhe Muzete </v>
      </c>
      <c r="H98" s="72">
        <v>606</v>
      </c>
      <c r="I98" s="72" t="str">
        <f>VLOOKUP(H98,[1]llogarite!$A:$B,2,FALSE)</f>
        <v>Transferta per Buxhetet Familiare dhe Individet</v>
      </c>
      <c r="J98" s="72">
        <v>3333</v>
      </c>
      <c r="K98" s="72" t="s">
        <v>6</v>
      </c>
      <c r="L98" s="72" t="str">
        <f>VLOOKUP(K98,[1]produkt!$A:$B,2,FALSE)</f>
        <v>Muze të mirëmbajtura dhe të vizitueshëm nga publiku</v>
      </c>
      <c r="M98" s="73">
        <v>24000</v>
      </c>
      <c r="N98" s="73">
        <v>0</v>
      </c>
      <c r="O98" s="73">
        <v>0</v>
      </c>
      <c r="P98" s="73">
        <v>24000</v>
      </c>
      <c r="Q98" s="90">
        <f t="shared" si="10"/>
        <v>0</v>
      </c>
    </row>
    <row r="99" spans="1:17" s="68" customFormat="1" ht="15" x14ac:dyDescent="0.25">
      <c r="A99" s="72">
        <v>1</v>
      </c>
      <c r="B99" s="72">
        <v>12</v>
      </c>
      <c r="C99" s="72">
        <v>1012097</v>
      </c>
      <c r="D99" s="72" t="str">
        <f>VLOOKUP(C99,[1]institucion!$A:$B,2,FALSE)</f>
        <v>Muzeu Kombetar i Fotografise Marubi (3333)</v>
      </c>
      <c r="E99" s="72" t="s">
        <v>20</v>
      </c>
      <c r="F99" s="72">
        <v>8220</v>
      </c>
      <c r="G99" s="72" t="str">
        <f>VLOOKUP(F99,[1]programet!$A:$B,2,FALSE)</f>
        <v xml:space="preserve">Trashegimia Kulturore dhe Muzete </v>
      </c>
      <c r="H99" s="72">
        <v>602</v>
      </c>
      <c r="I99" s="72" t="str">
        <f>VLOOKUP(H99,[1]llogarite!$A:$B,2,FALSE)</f>
        <v>Mallra dhe
Sherbime</v>
      </c>
      <c r="J99" s="72">
        <v>3333</v>
      </c>
      <c r="K99" s="72" t="s">
        <v>6</v>
      </c>
      <c r="L99" s="72" t="str">
        <f>VLOOKUP(K99,[1]produkt!$A:$B,2,FALSE)</f>
        <v>Muze të mirëmbajtura dhe të vizitueshëm nga publiku</v>
      </c>
      <c r="M99" s="73">
        <v>1500000</v>
      </c>
      <c r="N99" s="73">
        <v>0</v>
      </c>
      <c r="O99" s="73">
        <v>1428632</v>
      </c>
      <c r="P99" s="73">
        <v>71368</v>
      </c>
      <c r="Q99" s="90">
        <f t="shared" si="10"/>
        <v>0.95242133333333334</v>
      </c>
    </row>
    <row r="100" spans="1:17" x14ac:dyDescent="0.2">
      <c r="A100" s="74"/>
      <c r="B100" s="74"/>
      <c r="C100" s="74"/>
      <c r="D100" s="74" t="s">
        <v>154</v>
      </c>
      <c r="E100" s="74"/>
      <c r="F100" s="74"/>
      <c r="G100" s="74"/>
      <c r="H100" s="74"/>
      <c r="I100" s="74"/>
      <c r="J100" s="74"/>
      <c r="K100" s="74"/>
      <c r="L100" s="74"/>
      <c r="M100" s="75">
        <f>SUM(M94:M99)</f>
        <v>20772415</v>
      </c>
      <c r="N100" s="75">
        <f t="shared" ref="N100:P100" si="16">SUM(N94:N99)</f>
        <v>0</v>
      </c>
      <c r="O100" s="75">
        <f t="shared" si="16"/>
        <v>20547007</v>
      </c>
      <c r="P100" s="75">
        <f t="shared" si="16"/>
        <v>225408</v>
      </c>
      <c r="Q100" s="93">
        <f t="shared" si="10"/>
        <v>0.98914868588943561</v>
      </c>
    </row>
    <row r="101" spans="1:17" s="68" customFormat="1" ht="15" x14ac:dyDescent="0.25">
      <c r="A101" s="72">
        <v>1</v>
      </c>
      <c r="B101" s="72">
        <v>12</v>
      </c>
      <c r="C101" s="72">
        <v>1012098</v>
      </c>
      <c r="D101" s="72" t="str">
        <f>VLOOKUP(C101,[1]institucion!$A:$B,2,FALSE)</f>
        <v>Muzeu Kombetar i Pergjimeve Shtepia me Gjethe (3535)</v>
      </c>
      <c r="E101" s="72" t="s">
        <v>0</v>
      </c>
      <c r="F101" s="72">
        <v>8220</v>
      </c>
      <c r="G101" s="72" t="str">
        <f>VLOOKUP(F101,[1]programet!$A:$B,2,FALSE)</f>
        <v xml:space="preserve">Trashegimia Kulturore dhe Muzete </v>
      </c>
      <c r="H101" s="72">
        <v>600</v>
      </c>
      <c r="I101" s="72" t="str">
        <f>VLOOKUP(H101,[1]llogarite!$A:$B,2,FALSE)</f>
        <v>Pagat</v>
      </c>
      <c r="J101" s="72">
        <v>3535</v>
      </c>
      <c r="K101" s="72" t="s">
        <v>6</v>
      </c>
      <c r="L101" s="72" t="str">
        <f>VLOOKUP(K101,[1]produkt!$A:$B,2,FALSE)</f>
        <v>Muze të mirëmbajtura dhe të vizitueshëm nga publiku</v>
      </c>
      <c r="M101" s="73">
        <v>8282354</v>
      </c>
      <c r="N101" s="73">
        <v>0</v>
      </c>
      <c r="O101" s="73">
        <v>8253118</v>
      </c>
      <c r="P101" s="73">
        <v>29236</v>
      </c>
      <c r="Q101" s="90">
        <f t="shared" si="10"/>
        <v>0.99647008567854023</v>
      </c>
    </row>
    <row r="102" spans="1:17" s="68" customFormat="1" ht="15" x14ac:dyDescent="0.25">
      <c r="A102" s="72">
        <v>1</v>
      </c>
      <c r="B102" s="72">
        <v>12</v>
      </c>
      <c r="C102" s="72">
        <v>1012098</v>
      </c>
      <c r="D102" s="72" t="str">
        <f>VLOOKUP(C102,[1]institucion!$A:$B,2,FALSE)</f>
        <v>Muzeu Kombetar i Pergjimeve Shtepia me Gjethe (3535)</v>
      </c>
      <c r="E102" s="72" t="s">
        <v>0</v>
      </c>
      <c r="F102" s="72">
        <v>8220</v>
      </c>
      <c r="G102" s="72" t="str">
        <f>VLOOKUP(F102,[1]programet!$A:$B,2,FALSE)</f>
        <v xml:space="preserve">Trashegimia Kulturore dhe Muzete </v>
      </c>
      <c r="H102" s="72">
        <v>601</v>
      </c>
      <c r="I102" s="72" t="str">
        <f>VLOOKUP(H102,[1]llogarite!$A:$B,2,FALSE)</f>
        <v>Kontrib.e
 Sigurimeve Shoqerore</v>
      </c>
      <c r="J102" s="72">
        <v>3535</v>
      </c>
      <c r="K102" s="72" t="s">
        <v>6</v>
      </c>
      <c r="L102" s="72" t="str">
        <f>VLOOKUP(K102,[1]produkt!$A:$B,2,FALSE)</f>
        <v>Muze të mirëmbajtura dhe të vizitueshëm nga publiku</v>
      </c>
      <c r="M102" s="73">
        <v>1467777</v>
      </c>
      <c r="N102" s="73">
        <v>0</v>
      </c>
      <c r="O102" s="73">
        <v>1246753</v>
      </c>
      <c r="P102" s="73">
        <v>221024</v>
      </c>
      <c r="Q102" s="90">
        <f t="shared" si="10"/>
        <v>0.84941581725289328</v>
      </c>
    </row>
    <row r="103" spans="1:17" s="68" customFormat="1" ht="15" x14ac:dyDescent="0.25">
      <c r="A103" s="72">
        <v>1</v>
      </c>
      <c r="B103" s="72">
        <v>12</v>
      </c>
      <c r="C103" s="72">
        <v>1012098</v>
      </c>
      <c r="D103" s="72" t="str">
        <f>VLOOKUP(C103,[1]institucion!$A:$B,2,FALSE)</f>
        <v>Muzeu Kombetar i Pergjimeve Shtepia me Gjethe (3535)</v>
      </c>
      <c r="E103" s="72" t="s">
        <v>0</v>
      </c>
      <c r="F103" s="72">
        <v>8220</v>
      </c>
      <c r="G103" s="72" t="str">
        <f>VLOOKUP(F103,[1]programet!$A:$B,2,FALSE)</f>
        <v xml:space="preserve">Trashegimia Kulturore dhe Muzete </v>
      </c>
      <c r="H103" s="72">
        <v>602</v>
      </c>
      <c r="I103" s="72" t="str">
        <f>VLOOKUP(H103,[1]llogarite!$A:$B,2,FALSE)</f>
        <v>Mallra dhe
Sherbime</v>
      </c>
      <c r="J103" s="72">
        <v>3535</v>
      </c>
      <c r="K103" s="72" t="s">
        <v>6</v>
      </c>
      <c r="L103" s="72" t="str">
        <f>VLOOKUP(K103,[1]produkt!$A:$B,2,FALSE)</f>
        <v>Muze të mirëmbajtura dhe të vizitueshëm nga publiku</v>
      </c>
      <c r="M103" s="73">
        <v>4184500</v>
      </c>
      <c r="N103" s="73">
        <v>67200.2</v>
      </c>
      <c r="O103" s="73">
        <v>4080448</v>
      </c>
      <c r="P103" s="73">
        <v>36851.800000000003</v>
      </c>
      <c r="Q103" s="90">
        <f t="shared" si="10"/>
        <v>0.97513394670808939</v>
      </c>
    </row>
    <row r="104" spans="1:17" s="68" customFormat="1" ht="15" x14ac:dyDescent="0.25">
      <c r="A104" s="72">
        <v>1</v>
      </c>
      <c r="B104" s="72">
        <v>12</v>
      </c>
      <c r="C104" s="72">
        <v>1012098</v>
      </c>
      <c r="D104" s="72" t="str">
        <f>VLOOKUP(C104,[1]institucion!$A:$B,2,FALSE)</f>
        <v>Muzeu Kombetar i Pergjimeve Shtepia me Gjethe (3535)</v>
      </c>
      <c r="E104" s="72" t="s">
        <v>0</v>
      </c>
      <c r="F104" s="72">
        <v>8220</v>
      </c>
      <c r="G104" s="72" t="str">
        <f>VLOOKUP(F104,[1]programet!$A:$B,2,FALSE)</f>
        <v xml:space="preserve">Trashegimia Kulturore dhe Muzete </v>
      </c>
      <c r="H104" s="72">
        <v>604</v>
      </c>
      <c r="I104" s="72" t="str">
        <f>VLOOKUP(H104,[1]llogarite!$A:$B,2,FALSE)</f>
        <v>Te Tjera
Transfer.Korrente Brendshme</v>
      </c>
      <c r="J104" s="72">
        <v>3535</v>
      </c>
      <c r="K104" s="72" t="s">
        <v>6</v>
      </c>
      <c r="L104" s="72" t="str">
        <f>VLOOKUP(K104,[1]produkt!$A:$B,2,FALSE)</f>
        <v>Muze të mirëmbajtura dhe të vizitueshëm nga publiku</v>
      </c>
      <c r="M104" s="73">
        <v>1141500</v>
      </c>
      <c r="N104" s="73">
        <v>0</v>
      </c>
      <c r="O104" s="73">
        <v>1054277</v>
      </c>
      <c r="P104" s="73">
        <v>87223</v>
      </c>
      <c r="Q104" s="90">
        <f t="shared" si="10"/>
        <v>0.92358913710030666</v>
      </c>
    </row>
    <row r="105" spans="1:17" s="68" customFormat="1" ht="15" x14ac:dyDescent="0.25">
      <c r="A105" s="72">
        <v>1</v>
      </c>
      <c r="B105" s="72">
        <v>12</v>
      </c>
      <c r="C105" s="72">
        <v>1012098</v>
      </c>
      <c r="D105" s="72" t="str">
        <f>VLOOKUP(C105,[1]institucion!$A:$B,2,FALSE)</f>
        <v>Muzeu Kombetar i Pergjimeve Shtepia me Gjethe (3535)</v>
      </c>
      <c r="E105" s="72" t="s">
        <v>0</v>
      </c>
      <c r="F105" s="72">
        <v>8220</v>
      </c>
      <c r="G105" s="72" t="str">
        <f>VLOOKUP(F105,[1]programet!$A:$B,2,FALSE)</f>
        <v xml:space="preserve">Trashegimia Kulturore dhe Muzete </v>
      </c>
      <c r="H105" s="72">
        <v>605</v>
      </c>
      <c r="I105" s="72" t="str">
        <f>VLOOKUP(H105,[1]llogarite!$A:$B,2,FALSE)</f>
        <v>Transfer.
Korrente te Huaja</v>
      </c>
      <c r="J105" s="72">
        <v>3535</v>
      </c>
      <c r="K105" s="72" t="s">
        <v>6</v>
      </c>
      <c r="L105" s="72" t="str">
        <f>VLOOKUP(K105,[1]produkt!$A:$B,2,FALSE)</f>
        <v>Muze të mirëmbajtura dhe të vizitueshëm nga publiku</v>
      </c>
      <c r="M105" s="73">
        <v>68000</v>
      </c>
      <c r="N105" s="73">
        <v>0</v>
      </c>
      <c r="O105" s="73">
        <v>57379</v>
      </c>
      <c r="P105" s="73">
        <v>10621</v>
      </c>
      <c r="Q105" s="90">
        <f t="shared" si="10"/>
        <v>0.84380882352941178</v>
      </c>
    </row>
    <row r="106" spans="1:17" s="68" customFormat="1" ht="15" x14ac:dyDescent="0.25">
      <c r="A106" s="72">
        <v>1</v>
      </c>
      <c r="B106" s="72">
        <v>12</v>
      </c>
      <c r="C106" s="72">
        <v>1012098</v>
      </c>
      <c r="D106" s="72" t="str">
        <f>VLOOKUP(C106,[1]institucion!$A:$B,2,FALSE)</f>
        <v>Muzeu Kombetar i Pergjimeve Shtepia me Gjethe (3535)</v>
      </c>
      <c r="E106" s="72" t="s">
        <v>0</v>
      </c>
      <c r="F106" s="72">
        <v>8220</v>
      </c>
      <c r="G106" s="72" t="str">
        <f>VLOOKUP(F106,[1]programet!$A:$B,2,FALSE)</f>
        <v xml:space="preserve">Trashegimia Kulturore dhe Muzete </v>
      </c>
      <c r="H106" s="72">
        <v>606</v>
      </c>
      <c r="I106" s="72" t="str">
        <f>VLOOKUP(H106,[1]llogarite!$A:$B,2,FALSE)</f>
        <v>Transferta per Buxhetet Familiare dhe Individet</v>
      </c>
      <c r="J106" s="72">
        <v>3535</v>
      </c>
      <c r="K106" s="72" t="s">
        <v>6</v>
      </c>
      <c r="L106" s="72" t="str">
        <f>VLOOKUP(K106,[1]produkt!$A:$B,2,FALSE)</f>
        <v>Muze të mirëmbajtura dhe të vizitueshëm nga publiku</v>
      </c>
      <c r="M106" s="73">
        <v>24000</v>
      </c>
      <c r="N106" s="73">
        <v>0</v>
      </c>
      <c r="O106" s="73">
        <v>22000</v>
      </c>
      <c r="P106" s="73">
        <v>2000</v>
      </c>
      <c r="Q106" s="90">
        <f t="shared" si="10"/>
        <v>0.91666666666666663</v>
      </c>
    </row>
    <row r="107" spans="1:17" s="68" customFormat="1" ht="15" x14ac:dyDescent="0.25">
      <c r="A107" s="72">
        <v>1</v>
      </c>
      <c r="B107" s="72">
        <v>12</v>
      </c>
      <c r="C107" s="72">
        <v>1012098</v>
      </c>
      <c r="D107" s="72" t="str">
        <f>VLOOKUP(C107,[1]institucion!$A:$B,2,FALSE)</f>
        <v>Muzeu Kombetar i Pergjimeve Shtepia me Gjethe (3535)</v>
      </c>
      <c r="E107" s="72" t="s">
        <v>20</v>
      </c>
      <c r="F107" s="72">
        <v>8220</v>
      </c>
      <c r="G107" s="72" t="str">
        <f>VLOOKUP(F107,[1]programet!$A:$B,2,FALSE)</f>
        <v xml:space="preserve">Trashegimia Kulturore dhe Muzete </v>
      </c>
      <c r="H107" s="72">
        <v>602</v>
      </c>
      <c r="I107" s="72" t="str">
        <f>VLOOKUP(H107,[1]llogarite!$A:$B,2,FALSE)</f>
        <v>Mallra dhe
Sherbime</v>
      </c>
      <c r="J107" s="72">
        <v>3535</v>
      </c>
      <c r="K107" s="72" t="s">
        <v>6</v>
      </c>
      <c r="L107" s="72" t="str">
        <f>VLOOKUP(K107,[1]produkt!$A:$B,2,FALSE)</f>
        <v>Muze të mirëmbajtura dhe të vizitueshëm nga publiku</v>
      </c>
      <c r="M107" s="73">
        <v>1800000</v>
      </c>
      <c r="N107" s="73">
        <v>0</v>
      </c>
      <c r="O107" s="73">
        <v>1791691</v>
      </c>
      <c r="P107" s="73">
        <v>8309</v>
      </c>
      <c r="Q107" s="90">
        <f t="shared" si="10"/>
        <v>0.99538388888888885</v>
      </c>
    </row>
    <row r="108" spans="1:17" x14ac:dyDescent="0.2">
      <c r="A108" s="74"/>
      <c r="B108" s="74"/>
      <c r="C108" s="74"/>
      <c r="D108" s="74" t="s">
        <v>154</v>
      </c>
      <c r="E108" s="74"/>
      <c r="F108" s="74"/>
      <c r="G108" s="74"/>
      <c r="H108" s="74"/>
      <c r="I108" s="74"/>
      <c r="J108" s="74"/>
      <c r="K108" s="74"/>
      <c r="L108" s="74"/>
      <c r="M108" s="75">
        <f>SUM(M101:M107)</f>
        <v>16968131</v>
      </c>
      <c r="N108" s="75">
        <f t="shared" ref="N108:P108" si="17">SUM(N101:N107)</f>
        <v>67200.2</v>
      </c>
      <c r="O108" s="75">
        <f t="shared" si="17"/>
        <v>16505666</v>
      </c>
      <c r="P108" s="75">
        <f t="shared" si="17"/>
        <v>395264.8</v>
      </c>
      <c r="Q108" s="93">
        <f t="shared" si="10"/>
        <v>0.9727450831208222</v>
      </c>
    </row>
    <row r="109" spans="1:17" s="68" customFormat="1" ht="15" x14ac:dyDescent="0.25">
      <c r="A109" s="72">
        <v>1</v>
      </c>
      <c r="B109" s="72">
        <v>12</v>
      </c>
      <c r="C109" s="72">
        <v>1012101</v>
      </c>
      <c r="D109" s="72" t="str">
        <f>VLOOKUP(C109,[1]institucion!$A:$B,2,FALSE)</f>
        <v>Instituti Kombetar i Trashegimise Kulturore Tirane (3535)</v>
      </c>
      <c r="E109" s="72" t="s">
        <v>0</v>
      </c>
      <c r="F109" s="72">
        <v>8220</v>
      </c>
      <c r="G109" s="72" t="str">
        <f>VLOOKUP(F109,[1]programet!$A:$B,2,FALSE)</f>
        <v xml:space="preserve">Trashegimia Kulturore dhe Muzete </v>
      </c>
      <c r="H109" s="72">
        <v>600</v>
      </c>
      <c r="I109" s="72" t="str">
        <f>VLOOKUP(H109,[1]llogarite!$A:$B,2,FALSE)</f>
        <v>Pagat</v>
      </c>
      <c r="J109" s="72">
        <v>3535</v>
      </c>
      <c r="K109" s="72" t="s">
        <v>4</v>
      </c>
      <c r="L109" s="72" t="str">
        <f>VLOOKUP(K109,[1]produkt!$A:$B,2,FALSE)</f>
        <v>Objekte monument kulture të ruajtura dhe mbrojtura</v>
      </c>
      <c r="M109" s="73">
        <v>52192649</v>
      </c>
      <c r="N109" s="73">
        <v>0</v>
      </c>
      <c r="O109" s="73">
        <v>51634873</v>
      </c>
      <c r="P109" s="73">
        <v>557776</v>
      </c>
      <c r="Q109" s="90">
        <f t="shared" si="10"/>
        <v>0.98931313105031327</v>
      </c>
    </row>
    <row r="110" spans="1:17" s="68" customFormat="1" ht="15" x14ac:dyDescent="0.25">
      <c r="A110" s="72">
        <v>1</v>
      </c>
      <c r="B110" s="72">
        <v>12</v>
      </c>
      <c r="C110" s="72">
        <v>1012101</v>
      </c>
      <c r="D110" s="72" t="str">
        <f>VLOOKUP(C110,[1]institucion!$A:$B,2,FALSE)</f>
        <v>Instituti Kombetar i Trashegimise Kulturore Tirane (3535)</v>
      </c>
      <c r="E110" s="72" t="s">
        <v>0</v>
      </c>
      <c r="F110" s="72">
        <v>8220</v>
      </c>
      <c r="G110" s="72" t="str">
        <f>VLOOKUP(F110,[1]programet!$A:$B,2,FALSE)</f>
        <v xml:space="preserve">Trashegimia Kulturore dhe Muzete </v>
      </c>
      <c r="H110" s="72">
        <v>601</v>
      </c>
      <c r="I110" s="72" t="str">
        <f>VLOOKUP(H110,[1]llogarite!$A:$B,2,FALSE)</f>
        <v>Kontrib.e
 Sigurimeve Shoqerore</v>
      </c>
      <c r="J110" s="72">
        <v>3535</v>
      </c>
      <c r="K110" s="72" t="s">
        <v>4</v>
      </c>
      <c r="L110" s="72" t="str">
        <f>VLOOKUP(K110,[1]produkt!$A:$B,2,FALSE)</f>
        <v>Objekte monument kulture të ruajtura dhe mbrojtura</v>
      </c>
      <c r="M110" s="73">
        <v>9014815</v>
      </c>
      <c r="N110" s="73">
        <v>0</v>
      </c>
      <c r="O110" s="73">
        <v>8554793</v>
      </c>
      <c r="P110" s="73">
        <v>460022</v>
      </c>
      <c r="Q110" s="90">
        <f t="shared" si="10"/>
        <v>0.94897044476231629</v>
      </c>
    </row>
    <row r="111" spans="1:17" s="68" customFormat="1" ht="15" x14ac:dyDescent="0.25">
      <c r="A111" s="72">
        <v>1</v>
      </c>
      <c r="B111" s="72">
        <v>12</v>
      </c>
      <c r="C111" s="72">
        <v>1012101</v>
      </c>
      <c r="D111" s="72" t="str">
        <f>VLOOKUP(C111,[1]institucion!$A:$B,2,FALSE)</f>
        <v>Instituti Kombetar i Trashegimise Kulturore Tirane (3535)</v>
      </c>
      <c r="E111" s="72" t="s">
        <v>0</v>
      </c>
      <c r="F111" s="72">
        <v>8220</v>
      </c>
      <c r="G111" s="72" t="str">
        <f>VLOOKUP(F111,[1]programet!$A:$B,2,FALSE)</f>
        <v xml:space="preserve">Trashegimia Kulturore dhe Muzete </v>
      </c>
      <c r="H111" s="72">
        <v>602</v>
      </c>
      <c r="I111" s="72" t="str">
        <f>VLOOKUP(H111,[1]llogarite!$A:$B,2,FALSE)</f>
        <v>Mallra dhe
Sherbime</v>
      </c>
      <c r="J111" s="72">
        <v>3535</v>
      </c>
      <c r="K111" s="72" t="s">
        <v>4</v>
      </c>
      <c r="L111" s="72" t="str">
        <f>VLOOKUP(K111,[1]produkt!$A:$B,2,FALSE)</f>
        <v>Objekte monument kulture të ruajtura dhe mbrojtura</v>
      </c>
      <c r="M111" s="73">
        <v>15617000</v>
      </c>
      <c r="N111" s="73">
        <v>369500</v>
      </c>
      <c r="O111" s="73">
        <v>12299787.199999999</v>
      </c>
      <c r="P111" s="73">
        <v>2947712.8</v>
      </c>
      <c r="Q111" s="90">
        <f t="shared" si="10"/>
        <v>0.78758962668886467</v>
      </c>
    </row>
    <row r="112" spans="1:17" s="68" customFormat="1" ht="15" x14ac:dyDescent="0.25">
      <c r="A112" s="72">
        <v>1</v>
      </c>
      <c r="B112" s="72">
        <v>12</v>
      </c>
      <c r="C112" s="72">
        <v>1012101</v>
      </c>
      <c r="D112" s="72" t="str">
        <f>VLOOKUP(C112,[1]institucion!$A:$B,2,FALSE)</f>
        <v>Instituti Kombetar i Trashegimise Kulturore Tirane (3535)</v>
      </c>
      <c r="E112" s="72" t="s">
        <v>0</v>
      </c>
      <c r="F112" s="72">
        <v>8220</v>
      </c>
      <c r="G112" s="72" t="str">
        <f>VLOOKUP(F112,[1]programet!$A:$B,2,FALSE)</f>
        <v xml:space="preserve">Trashegimia Kulturore dhe Muzete </v>
      </c>
      <c r="H112" s="72">
        <v>605</v>
      </c>
      <c r="I112" s="72" t="str">
        <f>VLOOKUP(H112,[1]llogarite!$A:$B,2,FALSE)</f>
        <v>Transfer.
Korrente te Huaja</v>
      </c>
      <c r="J112" s="72">
        <v>3535</v>
      </c>
      <c r="K112" s="72" t="s">
        <v>4</v>
      </c>
      <c r="L112" s="72" t="str">
        <f>VLOOKUP(K112,[1]produkt!$A:$B,2,FALSE)</f>
        <v>Objekte monument kulture të ruajtura dhe mbrojtura</v>
      </c>
      <c r="M112" s="73">
        <v>240000</v>
      </c>
      <c r="N112" s="73">
        <v>0</v>
      </c>
      <c r="O112" s="73">
        <v>79450</v>
      </c>
      <c r="P112" s="73">
        <v>160550</v>
      </c>
      <c r="Q112" s="90">
        <f t="shared" si="10"/>
        <v>0.33104166666666668</v>
      </c>
    </row>
    <row r="113" spans="1:17" s="68" customFormat="1" ht="15" x14ac:dyDescent="0.25">
      <c r="A113" s="72">
        <v>1</v>
      </c>
      <c r="B113" s="72">
        <v>12</v>
      </c>
      <c r="C113" s="72">
        <v>1012101</v>
      </c>
      <c r="D113" s="72" t="str">
        <f>VLOOKUP(C113,[1]institucion!$A:$B,2,FALSE)</f>
        <v>Instituti Kombetar i Trashegimise Kulturore Tirane (3535)</v>
      </c>
      <c r="E113" s="72" t="s">
        <v>0</v>
      </c>
      <c r="F113" s="72">
        <v>8220</v>
      </c>
      <c r="G113" s="72" t="str">
        <f>VLOOKUP(F113,[1]programet!$A:$B,2,FALSE)</f>
        <v xml:space="preserve">Trashegimia Kulturore dhe Muzete </v>
      </c>
      <c r="H113" s="72">
        <v>606</v>
      </c>
      <c r="I113" s="72" t="str">
        <f>VLOOKUP(H113,[1]llogarite!$A:$B,2,FALSE)</f>
        <v>Transferta per Buxhetet Familiare dhe Individet</v>
      </c>
      <c r="J113" s="72">
        <v>3535</v>
      </c>
      <c r="K113" s="72" t="s">
        <v>4</v>
      </c>
      <c r="L113" s="72" t="str">
        <f>VLOOKUP(K113,[1]produkt!$A:$B,2,FALSE)</f>
        <v>Objekte monument kulture të ruajtura dhe mbrojtura</v>
      </c>
      <c r="M113" s="73">
        <v>274000</v>
      </c>
      <c r="N113" s="73">
        <v>0</v>
      </c>
      <c r="O113" s="73">
        <v>230200</v>
      </c>
      <c r="P113" s="73">
        <v>43800</v>
      </c>
      <c r="Q113" s="90">
        <f t="shared" si="10"/>
        <v>0.8401459854014599</v>
      </c>
    </row>
    <row r="114" spans="1:17" x14ac:dyDescent="0.2">
      <c r="A114" s="74"/>
      <c r="B114" s="74"/>
      <c r="C114" s="74"/>
      <c r="D114" s="74" t="s">
        <v>154</v>
      </c>
      <c r="E114" s="74"/>
      <c r="F114" s="74"/>
      <c r="G114" s="74"/>
      <c r="H114" s="74"/>
      <c r="I114" s="74"/>
      <c r="J114" s="74"/>
      <c r="K114" s="74"/>
      <c r="L114" s="74"/>
      <c r="M114" s="75">
        <f>SUM(M109:M113)</f>
        <v>77338464</v>
      </c>
      <c r="N114" s="75">
        <f t="shared" ref="N114:P114" si="18">SUM(N109:N113)</f>
        <v>369500</v>
      </c>
      <c r="O114" s="75">
        <f t="shared" si="18"/>
        <v>72799103.200000003</v>
      </c>
      <c r="P114" s="75">
        <f t="shared" si="18"/>
        <v>4169860.8</v>
      </c>
      <c r="Q114" s="93">
        <f t="shared" si="10"/>
        <v>0.94130526305771989</v>
      </c>
    </row>
    <row r="115" spans="1:17" s="68" customFormat="1" ht="15" x14ac:dyDescent="0.25">
      <c r="A115" s="72">
        <v>1</v>
      </c>
      <c r="B115" s="72">
        <v>12</v>
      </c>
      <c r="C115" s="72">
        <v>1012102</v>
      </c>
      <c r="D115" s="72" t="str">
        <f>VLOOKUP(C115,[1]institucion!$A:$B,2,FALSE)</f>
        <v>Qendra Muzeore Durres (0707)</v>
      </c>
      <c r="E115" s="72" t="s">
        <v>0</v>
      </c>
      <c r="F115" s="72">
        <v>8220</v>
      </c>
      <c r="G115" s="72" t="str">
        <f>VLOOKUP(F115,[1]programet!$A:$B,2,FALSE)</f>
        <v xml:space="preserve">Trashegimia Kulturore dhe Muzete </v>
      </c>
      <c r="H115" s="72">
        <v>600</v>
      </c>
      <c r="I115" s="72" t="str">
        <f>VLOOKUP(H115,[1]llogarite!$A:$B,2,FALSE)</f>
        <v>Pagat</v>
      </c>
      <c r="J115" s="72">
        <v>707</v>
      </c>
      <c r="K115" s="72" t="s">
        <v>6</v>
      </c>
      <c r="L115" s="72" t="str">
        <f>VLOOKUP(K115,[1]produkt!$A:$B,2,FALSE)</f>
        <v>Muze të mirëmbajtura dhe të vizitueshëm nga publiku</v>
      </c>
      <c r="M115" s="73">
        <v>12645763</v>
      </c>
      <c r="N115" s="73">
        <v>0</v>
      </c>
      <c r="O115" s="73">
        <v>12495711</v>
      </c>
      <c r="P115" s="73">
        <v>150052</v>
      </c>
      <c r="Q115" s="90">
        <f t="shared" si="10"/>
        <v>0.98813420748119352</v>
      </c>
    </row>
    <row r="116" spans="1:17" s="68" customFormat="1" ht="15" x14ac:dyDescent="0.25">
      <c r="A116" s="72">
        <v>1</v>
      </c>
      <c r="B116" s="72">
        <v>12</v>
      </c>
      <c r="C116" s="72">
        <v>1012102</v>
      </c>
      <c r="D116" s="72" t="str">
        <f>VLOOKUP(C116,[1]institucion!$A:$B,2,FALSE)</f>
        <v>Qendra Muzeore Durres (0707)</v>
      </c>
      <c r="E116" s="72" t="s">
        <v>0</v>
      </c>
      <c r="F116" s="72">
        <v>8220</v>
      </c>
      <c r="G116" s="72" t="str">
        <f>VLOOKUP(F116,[1]programet!$A:$B,2,FALSE)</f>
        <v xml:space="preserve">Trashegimia Kulturore dhe Muzete </v>
      </c>
      <c r="H116" s="72">
        <v>601</v>
      </c>
      <c r="I116" s="72" t="str">
        <f>VLOOKUP(H116,[1]llogarite!$A:$B,2,FALSE)</f>
        <v>Kontrib.e
 Sigurimeve Shoqerore</v>
      </c>
      <c r="J116" s="72">
        <v>707</v>
      </c>
      <c r="K116" s="72" t="s">
        <v>6</v>
      </c>
      <c r="L116" s="72" t="str">
        <f>VLOOKUP(K116,[1]produkt!$A:$B,2,FALSE)</f>
        <v>Muze të mirëmbajtura dhe të vizitueshëm nga publiku</v>
      </c>
      <c r="M116" s="73">
        <v>2296559</v>
      </c>
      <c r="N116" s="73">
        <v>0</v>
      </c>
      <c r="O116" s="73">
        <v>2083186</v>
      </c>
      <c r="P116" s="73">
        <v>213373</v>
      </c>
      <c r="Q116" s="90">
        <f t="shared" si="10"/>
        <v>0.90709012918893006</v>
      </c>
    </row>
    <row r="117" spans="1:17" s="68" customFormat="1" ht="15" x14ac:dyDescent="0.25">
      <c r="A117" s="72">
        <v>1</v>
      </c>
      <c r="B117" s="72">
        <v>12</v>
      </c>
      <c r="C117" s="72">
        <v>1012102</v>
      </c>
      <c r="D117" s="72" t="str">
        <f>VLOOKUP(C117,[1]institucion!$A:$B,2,FALSE)</f>
        <v>Qendra Muzeore Durres (0707)</v>
      </c>
      <c r="E117" s="72" t="s">
        <v>0</v>
      </c>
      <c r="F117" s="72">
        <v>8220</v>
      </c>
      <c r="G117" s="72" t="str">
        <f>VLOOKUP(F117,[1]programet!$A:$B,2,FALSE)</f>
        <v xml:space="preserve">Trashegimia Kulturore dhe Muzete </v>
      </c>
      <c r="H117" s="72">
        <v>602</v>
      </c>
      <c r="I117" s="72" t="str">
        <f>VLOOKUP(H117,[1]llogarite!$A:$B,2,FALSE)</f>
        <v>Mallra dhe
Sherbime</v>
      </c>
      <c r="J117" s="72">
        <v>707</v>
      </c>
      <c r="K117" s="72" t="s">
        <v>6</v>
      </c>
      <c r="L117" s="72" t="str">
        <f>VLOOKUP(K117,[1]produkt!$A:$B,2,FALSE)</f>
        <v>Muze të mirëmbajtura dhe të vizitueshëm nga publiku</v>
      </c>
      <c r="M117" s="73">
        <v>5500000</v>
      </c>
      <c r="N117" s="73">
        <v>0</v>
      </c>
      <c r="O117" s="73">
        <v>4483593</v>
      </c>
      <c r="P117" s="73">
        <v>1016407</v>
      </c>
      <c r="Q117" s="90">
        <f t="shared" si="10"/>
        <v>0.81519872727272724</v>
      </c>
    </row>
    <row r="118" spans="1:17" s="68" customFormat="1" ht="15" x14ac:dyDescent="0.25">
      <c r="A118" s="72">
        <v>1</v>
      </c>
      <c r="B118" s="72">
        <v>12</v>
      </c>
      <c r="C118" s="72">
        <v>1012102</v>
      </c>
      <c r="D118" s="72" t="str">
        <f>VLOOKUP(C118,[1]institucion!$A:$B,2,FALSE)</f>
        <v>Qendra Muzeore Durres (0707)</v>
      </c>
      <c r="E118" s="72" t="s">
        <v>0</v>
      </c>
      <c r="F118" s="72">
        <v>8220</v>
      </c>
      <c r="G118" s="72" t="str">
        <f>VLOOKUP(F118,[1]programet!$A:$B,2,FALSE)</f>
        <v xml:space="preserve">Trashegimia Kulturore dhe Muzete </v>
      </c>
      <c r="H118" s="72">
        <v>606</v>
      </c>
      <c r="I118" s="72" t="str">
        <f>VLOOKUP(H118,[1]llogarite!$A:$B,2,FALSE)</f>
        <v>Transferta per Buxhetet Familiare dhe Individet</v>
      </c>
      <c r="J118" s="72">
        <v>707</v>
      </c>
      <c r="K118" s="72" t="s">
        <v>6</v>
      </c>
      <c r="L118" s="72" t="str">
        <f>VLOOKUP(K118,[1]produkt!$A:$B,2,FALSE)</f>
        <v>Muze të mirëmbajtura dhe të vizitueshëm nga publiku</v>
      </c>
      <c r="M118" s="73">
        <v>24000</v>
      </c>
      <c r="N118" s="73">
        <v>0</v>
      </c>
      <c r="O118" s="73">
        <v>0</v>
      </c>
      <c r="P118" s="73">
        <v>24000</v>
      </c>
      <c r="Q118" s="90">
        <f t="shared" si="10"/>
        <v>0</v>
      </c>
    </row>
    <row r="119" spans="1:17" s="68" customFormat="1" ht="15" x14ac:dyDescent="0.25">
      <c r="A119" s="72">
        <v>1</v>
      </c>
      <c r="B119" s="72">
        <v>12</v>
      </c>
      <c r="C119" s="72">
        <v>1012102</v>
      </c>
      <c r="D119" s="72" t="str">
        <f>VLOOKUP(C119,[1]institucion!$A:$B,2,FALSE)</f>
        <v>Qendra Muzeore Durres (0707)</v>
      </c>
      <c r="E119" s="72" t="s">
        <v>20</v>
      </c>
      <c r="F119" s="72">
        <v>8220</v>
      </c>
      <c r="G119" s="72" t="str">
        <f>VLOOKUP(F119,[1]programet!$A:$B,2,FALSE)</f>
        <v xml:space="preserve">Trashegimia Kulturore dhe Muzete </v>
      </c>
      <c r="H119" s="72">
        <v>602</v>
      </c>
      <c r="I119" s="72" t="str">
        <f>VLOOKUP(H119,[1]llogarite!$A:$B,2,FALSE)</f>
        <v>Mallra dhe
Sherbime</v>
      </c>
      <c r="J119" s="72">
        <v>707</v>
      </c>
      <c r="K119" s="72" t="s">
        <v>6</v>
      </c>
      <c r="L119" s="72" t="str">
        <f>VLOOKUP(K119,[1]produkt!$A:$B,2,FALSE)</f>
        <v>Muze të mirëmbajtura dhe të vizitueshëm nga publiku</v>
      </c>
      <c r="M119" s="73">
        <v>5000000</v>
      </c>
      <c r="N119" s="73">
        <v>0</v>
      </c>
      <c r="O119" s="73">
        <v>2986846</v>
      </c>
      <c r="P119" s="73">
        <v>2013154</v>
      </c>
      <c r="Q119" s="90">
        <f t="shared" si="10"/>
        <v>0.59736920000000004</v>
      </c>
    </row>
    <row r="120" spans="1:17" x14ac:dyDescent="0.2">
      <c r="A120" s="74"/>
      <c r="B120" s="74"/>
      <c r="C120" s="74"/>
      <c r="D120" s="74" t="s">
        <v>154</v>
      </c>
      <c r="E120" s="74"/>
      <c r="F120" s="74"/>
      <c r="G120" s="74"/>
      <c r="H120" s="74"/>
      <c r="I120" s="74"/>
      <c r="J120" s="74"/>
      <c r="K120" s="74"/>
      <c r="L120" s="74"/>
      <c r="M120" s="75">
        <f>SUM(M115:M119)</f>
        <v>25466322</v>
      </c>
      <c r="N120" s="75">
        <f t="shared" ref="N120:P120" si="19">SUM(N115:N119)</f>
        <v>0</v>
      </c>
      <c r="O120" s="75">
        <f t="shared" si="19"/>
        <v>22049336</v>
      </c>
      <c r="P120" s="75">
        <f t="shared" si="19"/>
        <v>3416986</v>
      </c>
      <c r="Q120" s="93">
        <f t="shared" si="10"/>
        <v>0.86582334111694648</v>
      </c>
    </row>
    <row r="121" spans="1:17" s="68" customFormat="1" ht="15" x14ac:dyDescent="0.25">
      <c r="A121" s="72">
        <v>1</v>
      </c>
      <c r="B121" s="72">
        <v>12</v>
      </c>
      <c r="C121" s="72">
        <v>1012103</v>
      </c>
      <c r="D121" s="72" t="str">
        <f>VLOOKUP(C121,[1]institucion!$A:$B,2,FALSE)</f>
        <v>Drejtoria Rajonale e Trashegimise Kulturore Tirane (3535)</v>
      </c>
      <c r="E121" s="72" t="s">
        <v>0</v>
      </c>
      <c r="F121" s="72">
        <v>8220</v>
      </c>
      <c r="G121" s="72" t="str">
        <f>VLOOKUP(F121,[1]programet!$A:$B,2,FALSE)</f>
        <v xml:space="preserve">Trashegimia Kulturore dhe Muzete </v>
      </c>
      <c r="H121" s="72">
        <v>600</v>
      </c>
      <c r="I121" s="72" t="str">
        <f>VLOOKUP(H121,[1]llogarite!$A:$B,2,FALSE)</f>
        <v>Pagat</v>
      </c>
      <c r="J121" s="72">
        <v>3535</v>
      </c>
      <c r="K121" s="72" t="s">
        <v>4</v>
      </c>
      <c r="L121" s="72" t="str">
        <f>VLOOKUP(K121,[1]produkt!$A:$B,2,FALSE)</f>
        <v>Objekte monument kulture të ruajtura dhe mbrojtura</v>
      </c>
      <c r="M121" s="73">
        <v>14550780</v>
      </c>
      <c r="N121" s="73">
        <v>0</v>
      </c>
      <c r="O121" s="73">
        <v>13937013</v>
      </c>
      <c r="P121" s="73">
        <v>613767</v>
      </c>
      <c r="Q121" s="90">
        <f t="shared" si="10"/>
        <v>0.95781896228243435</v>
      </c>
    </row>
    <row r="122" spans="1:17" s="68" customFormat="1" ht="15" x14ac:dyDescent="0.25">
      <c r="A122" s="72">
        <v>1</v>
      </c>
      <c r="B122" s="72">
        <v>12</v>
      </c>
      <c r="C122" s="72">
        <v>1012103</v>
      </c>
      <c r="D122" s="72" t="str">
        <f>VLOOKUP(C122,[1]institucion!$A:$B,2,FALSE)</f>
        <v>Drejtoria Rajonale e Trashegimise Kulturore Tirane (3535)</v>
      </c>
      <c r="E122" s="72" t="s">
        <v>0</v>
      </c>
      <c r="F122" s="72">
        <v>8220</v>
      </c>
      <c r="G122" s="72" t="str">
        <f>VLOOKUP(F122,[1]programet!$A:$B,2,FALSE)</f>
        <v xml:space="preserve">Trashegimia Kulturore dhe Muzete </v>
      </c>
      <c r="H122" s="72">
        <v>601</v>
      </c>
      <c r="I122" s="72" t="str">
        <f>VLOOKUP(H122,[1]llogarite!$A:$B,2,FALSE)</f>
        <v>Kontrib.e
 Sigurimeve Shoqerore</v>
      </c>
      <c r="J122" s="72">
        <v>3535</v>
      </c>
      <c r="K122" s="72" t="s">
        <v>4</v>
      </c>
      <c r="L122" s="72" t="str">
        <f>VLOOKUP(K122,[1]produkt!$A:$B,2,FALSE)</f>
        <v>Objekte monument kulture të ruajtura dhe mbrojtura</v>
      </c>
      <c r="M122" s="73">
        <v>2667702</v>
      </c>
      <c r="N122" s="73">
        <v>0</v>
      </c>
      <c r="O122" s="73">
        <v>2313320</v>
      </c>
      <c r="P122" s="73">
        <v>354382</v>
      </c>
      <c r="Q122" s="90">
        <f t="shared" si="10"/>
        <v>0.86715832578001595</v>
      </c>
    </row>
    <row r="123" spans="1:17" s="68" customFormat="1" ht="15" x14ac:dyDescent="0.25">
      <c r="A123" s="72">
        <v>1</v>
      </c>
      <c r="B123" s="72">
        <v>12</v>
      </c>
      <c r="C123" s="72">
        <v>1012103</v>
      </c>
      <c r="D123" s="72" t="str">
        <f>VLOOKUP(C123,[1]institucion!$A:$B,2,FALSE)</f>
        <v>Drejtoria Rajonale e Trashegimise Kulturore Tirane (3535)</v>
      </c>
      <c r="E123" s="72" t="s">
        <v>0</v>
      </c>
      <c r="F123" s="72">
        <v>8220</v>
      </c>
      <c r="G123" s="72" t="str">
        <f>VLOOKUP(F123,[1]programet!$A:$B,2,FALSE)</f>
        <v xml:space="preserve">Trashegimia Kulturore dhe Muzete </v>
      </c>
      <c r="H123" s="72">
        <v>602</v>
      </c>
      <c r="I123" s="72" t="str">
        <f>VLOOKUP(H123,[1]llogarite!$A:$B,2,FALSE)</f>
        <v>Mallra dhe
Sherbime</v>
      </c>
      <c r="J123" s="72">
        <v>3535</v>
      </c>
      <c r="K123" s="72" t="s">
        <v>4</v>
      </c>
      <c r="L123" s="72" t="str">
        <f>VLOOKUP(K123,[1]produkt!$A:$B,2,FALSE)</f>
        <v>Objekte monument kulture të ruajtura dhe mbrojtura</v>
      </c>
      <c r="M123" s="73">
        <v>3500000</v>
      </c>
      <c r="N123" s="73">
        <v>28356</v>
      </c>
      <c r="O123" s="73">
        <v>1758595.77</v>
      </c>
      <c r="P123" s="73">
        <v>1713048.23</v>
      </c>
      <c r="Q123" s="90">
        <f t="shared" si="10"/>
        <v>0.50245593428571433</v>
      </c>
    </row>
    <row r="124" spans="1:17" s="68" customFormat="1" ht="15" x14ac:dyDescent="0.25">
      <c r="A124" s="72">
        <v>1</v>
      </c>
      <c r="B124" s="72">
        <v>12</v>
      </c>
      <c r="C124" s="72">
        <v>1012103</v>
      </c>
      <c r="D124" s="72" t="str">
        <f>VLOOKUP(C124,[1]institucion!$A:$B,2,FALSE)</f>
        <v>Drejtoria Rajonale e Trashegimise Kulturore Tirane (3535)</v>
      </c>
      <c r="E124" s="72" t="s">
        <v>0</v>
      </c>
      <c r="F124" s="72">
        <v>8220</v>
      </c>
      <c r="G124" s="72" t="str">
        <f>VLOOKUP(F124,[1]programet!$A:$B,2,FALSE)</f>
        <v xml:space="preserve">Trashegimia Kulturore dhe Muzete </v>
      </c>
      <c r="H124" s="72">
        <v>606</v>
      </c>
      <c r="I124" s="72" t="str">
        <f>VLOOKUP(H124,[1]llogarite!$A:$B,2,FALSE)</f>
        <v>Transferta per Buxhetet Familiare dhe Individet</v>
      </c>
      <c r="J124" s="72">
        <v>3535</v>
      </c>
      <c r="K124" s="72" t="s">
        <v>4</v>
      </c>
      <c r="L124" s="72" t="str">
        <f>VLOOKUP(K124,[1]produkt!$A:$B,2,FALSE)</f>
        <v>Objekte monument kulture të ruajtura dhe mbrojtura</v>
      </c>
      <c r="M124" s="73">
        <v>84000</v>
      </c>
      <c r="N124" s="73">
        <v>0</v>
      </c>
      <c r="O124" s="73">
        <v>82500</v>
      </c>
      <c r="P124" s="73">
        <v>1500</v>
      </c>
      <c r="Q124" s="90">
        <f t="shared" si="10"/>
        <v>0.9821428571428571</v>
      </c>
    </row>
    <row r="125" spans="1:17" s="68" customFormat="1" ht="15" x14ac:dyDescent="0.25">
      <c r="A125" s="72">
        <v>1</v>
      </c>
      <c r="B125" s="72">
        <v>12</v>
      </c>
      <c r="C125" s="72">
        <v>1012104</v>
      </c>
      <c r="D125" s="72" t="str">
        <f>VLOOKUP(C125,[1]institucion!$A:$B,2,FALSE)</f>
        <v>Zyra e Administrimit dhe Koordinimit te Parqeve Arkeologjike Apoloni dhe Bylis (0909)</v>
      </c>
      <c r="E125" s="72" t="s">
        <v>0</v>
      </c>
      <c r="F125" s="72">
        <v>8220</v>
      </c>
      <c r="G125" s="72" t="str">
        <f>VLOOKUP(F125,[1]programet!$A:$B,2,FALSE)</f>
        <v xml:space="preserve">Trashegimia Kulturore dhe Muzete </v>
      </c>
      <c r="H125" s="72">
        <v>600</v>
      </c>
      <c r="I125" s="72" t="str">
        <f>VLOOKUP(H125,[1]llogarite!$A:$B,2,FALSE)</f>
        <v>Pagat</v>
      </c>
      <c r="J125" s="72">
        <v>909</v>
      </c>
      <c r="K125" s="72" t="s">
        <v>4</v>
      </c>
      <c r="L125" s="72" t="str">
        <f>VLOOKUP(K125,[1]produkt!$A:$B,2,FALSE)</f>
        <v>Objekte monument kulture të ruajtura dhe mbrojtura</v>
      </c>
      <c r="M125" s="73">
        <v>13018170</v>
      </c>
      <c r="N125" s="73">
        <v>0</v>
      </c>
      <c r="O125" s="73">
        <v>12870583</v>
      </c>
      <c r="P125" s="73">
        <v>147587</v>
      </c>
      <c r="Q125" s="90">
        <f t="shared" si="10"/>
        <v>0.9886629994845666</v>
      </c>
    </row>
    <row r="126" spans="1:17" s="68" customFormat="1" ht="15" x14ac:dyDescent="0.25">
      <c r="A126" s="72">
        <v>1</v>
      </c>
      <c r="B126" s="72">
        <v>12</v>
      </c>
      <c r="C126" s="72">
        <v>1012104</v>
      </c>
      <c r="D126" s="72" t="str">
        <f>VLOOKUP(C126,[1]institucion!$A:$B,2,FALSE)</f>
        <v>Zyra e Administrimit dhe Koordinimit te Parqeve Arkeologjike Apoloni dhe Bylis (0909)</v>
      </c>
      <c r="E126" s="72" t="s">
        <v>0</v>
      </c>
      <c r="F126" s="72">
        <v>8220</v>
      </c>
      <c r="G126" s="72" t="str">
        <f>VLOOKUP(F126,[1]programet!$A:$B,2,FALSE)</f>
        <v xml:space="preserve">Trashegimia Kulturore dhe Muzete </v>
      </c>
      <c r="H126" s="72">
        <v>601</v>
      </c>
      <c r="I126" s="72" t="str">
        <f>VLOOKUP(H126,[1]llogarite!$A:$B,2,FALSE)</f>
        <v>Kontrib.e
 Sigurimeve Shoqerore</v>
      </c>
      <c r="J126" s="72">
        <v>909</v>
      </c>
      <c r="K126" s="72" t="s">
        <v>4</v>
      </c>
      <c r="L126" s="72" t="str">
        <f>VLOOKUP(K126,[1]produkt!$A:$B,2,FALSE)</f>
        <v>Objekte monument kulture të ruajtura dhe mbrojtura</v>
      </c>
      <c r="M126" s="73">
        <v>1967040</v>
      </c>
      <c r="N126" s="73">
        <v>0</v>
      </c>
      <c r="O126" s="73">
        <v>1967040</v>
      </c>
      <c r="P126" s="73">
        <v>0</v>
      </c>
      <c r="Q126" s="90">
        <f t="shared" si="10"/>
        <v>1</v>
      </c>
    </row>
    <row r="127" spans="1:17" s="68" customFormat="1" ht="15" x14ac:dyDescent="0.25">
      <c r="A127" s="72">
        <v>1</v>
      </c>
      <c r="B127" s="72">
        <v>12</v>
      </c>
      <c r="C127" s="72">
        <v>1012104</v>
      </c>
      <c r="D127" s="72" t="str">
        <f>VLOOKUP(C127,[1]institucion!$A:$B,2,FALSE)</f>
        <v>Zyra e Administrimit dhe Koordinimit te Parqeve Arkeologjike Apoloni dhe Bylis (0909)</v>
      </c>
      <c r="E127" s="72" t="s">
        <v>0</v>
      </c>
      <c r="F127" s="72">
        <v>8220</v>
      </c>
      <c r="G127" s="72" t="str">
        <f>VLOOKUP(F127,[1]programet!$A:$B,2,FALSE)</f>
        <v xml:space="preserve">Trashegimia Kulturore dhe Muzete </v>
      </c>
      <c r="H127" s="72">
        <v>602</v>
      </c>
      <c r="I127" s="72" t="str">
        <f>VLOOKUP(H127,[1]llogarite!$A:$B,2,FALSE)</f>
        <v>Mallra dhe
Sherbime</v>
      </c>
      <c r="J127" s="72">
        <v>909</v>
      </c>
      <c r="K127" s="72" t="s">
        <v>4</v>
      </c>
      <c r="L127" s="72" t="str">
        <f>VLOOKUP(K127,[1]produkt!$A:$B,2,FALSE)</f>
        <v>Objekte monument kulture të ruajtura dhe mbrojtura</v>
      </c>
      <c r="M127" s="73">
        <v>10380000</v>
      </c>
      <c r="N127" s="73">
        <v>0</v>
      </c>
      <c r="O127" s="73">
        <v>10331021</v>
      </c>
      <c r="P127" s="73">
        <v>48979</v>
      </c>
      <c r="Q127" s="90">
        <f t="shared" si="10"/>
        <v>0.99528140655105968</v>
      </c>
    </row>
    <row r="128" spans="1:17" s="68" customFormat="1" ht="15" x14ac:dyDescent="0.25">
      <c r="A128" s="72">
        <v>1</v>
      </c>
      <c r="B128" s="72">
        <v>12</v>
      </c>
      <c r="C128" s="72">
        <v>1012104</v>
      </c>
      <c r="D128" s="72" t="str">
        <f>VLOOKUP(C128,[1]institucion!$A:$B,2,FALSE)</f>
        <v>Zyra e Administrimit dhe Koordinimit te Parqeve Arkeologjike Apoloni dhe Bylis (0909)</v>
      </c>
      <c r="E128" s="72" t="s">
        <v>0</v>
      </c>
      <c r="F128" s="72">
        <v>8220</v>
      </c>
      <c r="G128" s="72" t="str">
        <f>VLOOKUP(F128,[1]programet!$A:$B,2,FALSE)</f>
        <v xml:space="preserve">Trashegimia Kulturore dhe Muzete </v>
      </c>
      <c r="H128" s="72">
        <v>606</v>
      </c>
      <c r="I128" s="72" t="str">
        <f>VLOOKUP(H128,[1]llogarite!$A:$B,2,FALSE)</f>
        <v>Transferta per Buxhetet Familiare dhe Individet</v>
      </c>
      <c r="J128" s="72">
        <v>909</v>
      </c>
      <c r="K128" s="72" t="s">
        <v>4</v>
      </c>
      <c r="L128" s="72" t="str">
        <f>VLOOKUP(K128,[1]produkt!$A:$B,2,FALSE)</f>
        <v>Objekte monument kulture të ruajtura dhe mbrojtura</v>
      </c>
      <c r="M128" s="73">
        <v>24000</v>
      </c>
      <c r="N128" s="73">
        <v>0</v>
      </c>
      <c r="O128" s="73">
        <v>24000</v>
      </c>
      <c r="P128" s="73">
        <v>0</v>
      </c>
      <c r="Q128" s="90">
        <f t="shared" si="10"/>
        <v>1</v>
      </c>
    </row>
    <row r="129" spans="1:17" s="68" customFormat="1" ht="15" x14ac:dyDescent="0.25">
      <c r="A129" s="72">
        <v>1</v>
      </c>
      <c r="B129" s="72">
        <v>12</v>
      </c>
      <c r="C129" s="72">
        <v>1012104</v>
      </c>
      <c r="D129" s="72" t="str">
        <f>VLOOKUP(C129,[1]institucion!$A:$B,2,FALSE)</f>
        <v>Zyra e Administrimit dhe Koordinimit te Parqeve Arkeologjike Apoloni dhe Bylis (0909)</v>
      </c>
      <c r="E129" s="72" t="s">
        <v>20</v>
      </c>
      <c r="F129" s="72">
        <v>8220</v>
      </c>
      <c r="G129" s="72" t="str">
        <f>VLOOKUP(F129,[1]programet!$A:$B,2,FALSE)</f>
        <v xml:space="preserve">Trashegimia Kulturore dhe Muzete </v>
      </c>
      <c r="H129" s="72">
        <v>602</v>
      </c>
      <c r="I129" s="72" t="str">
        <f>VLOOKUP(H129,[1]llogarite!$A:$B,2,FALSE)</f>
        <v>Mallra dhe
Sherbime</v>
      </c>
      <c r="J129" s="72">
        <v>909</v>
      </c>
      <c r="K129" s="72" t="s">
        <v>4</v>
      </c>
      <c r="L129" s="72" t="str">
        <f>VLOOKUP(K129,[1]produkt!$A:$B,2,FALSE)</f>
        <v>Objekte monument kulture të ruajtura dhe mbrojtura</v>
      </c>
      <c r="M129" s="73">
        <v>9800000</v>
      </c>
      <c r="N129" s="73">
        <v>0</v>
      </c>
      <c r="O129" s="73">
        <v>9745090</v>
      </c>
      <c r="P129" s="73">
        <v>54910</v>
      </c>
      <c r="Q129" s="90">
        <f t="shared" si="10"/>
        <v>0.99439693877551016</v>
      </c>
    </row>
    <row r="130" spans="1:17" x14ac:dyDescent="0.2">
      <c r="A130" s="74"/>
      <c r="B130" s="74"/>
      <c r="C130" s="74"/>
      <c r="D130" s="74" t="s">
        <v>154</v>
      </c>
      <c r="E130" s="74"/>
      <c r="F130" s="74"/>
      <c r="G130" s="74"/>
      <c r="H130" s="74"/>
      <c r="I130" s="74"/>
      <c r="J130" s="74"/>
      <c r="K130" s="74"/>
      <c r="L130" s="74"/>
      <c r="M130" s="75">
        <f>SUM(M121:M129)</f>
        <v>55991692</v>
      </c>
      <c r="N130" s="75">
        <f t="shared" ref="N130:P130" si="20">SUM(N121:N129)</f>
        <v>28356</v>
      </c>
      <c r="O130" s="75">
        <f t="shared" si="20"/>
        <v>53029162.769999996</v>
      </c>
      <c r="P130" s="75">
        <f t="shared" si="20"/>
        <v>2934173.23</v>
      </c>
      <c r="Q130" s="93">
        <f t="shared" si="10"/>
        <v>0.94708984272166652</v>
      </c>
    </row>
    <row r="131" spans="1:17" s="68" customFormat="1" ht="15" x14ac:dyDescent="0.25">
      <c r="A131" s="72">
        <v>11</v>
      </c>
      <c r="B131" s="72">
        <v>12</v>
      </c>
      <c r="C131" s="72">
        <v>2011001</v>
      </c>
      <c r="D131" s="76" t="s">
        <v>36</v>
      </c>
      <c r="E131" s="72" t="s">
        <v>0</v>
      </c>
      <c r="F131" s="72">
        <v>8220</v>
      </c>
      <c r="G131" s="72" t="str">
        <f>VLOOKUP(F131,[1]programet!$A:$B,2,FALSE)</f>
        <v xml:space="preserve">Trashegimia Kulturore dhe Muzete </v>
      </c>
      <c r="H131" s="72">
        <v>602</v>
      </c>
      <c r="I131" s="72" t="str">
        <f>VLOOKUP(H131,[1]llogarite!$A:$B,2,FALSE)</f>
        <v>Mallra dhe
Sherbime</v>
      </c>
      <c r="J131" s="72">
        <v>1111</v>
      </c>
      <c r="K131" s="72" t="s">
        <v>7</v>
      </c>
      <c r="L131" s="72" t="str">
        <f>VLOOKUP(K131,[1]produkt!$A:$B,2,FALSE)</f>
        <v>Aktivitete të fushës së trashëgimisë jomateriale</v>
      </c>
      <c r="M131" s="73">
        <v>1000000</v>
      </c>
      <c r="N131" s="73">
        <v>0</v>
      </c>
      <c r="O131" s="73">
        <v>1000000</v>
      </c>
      <c r="P131" s="73">
        <v>0</v>
      </c>
      <c r="Q131" s="90">
        <f t="shared" ref="Q131:Q194" si="21">O131/M131</f>
        <v>1</v>
      </c>
    </row>
    <row r="132" spans="1:17" s="68" customFormat="1" ht="15" x14ac:dyDescent="0.25">
      <c r="A132" s="72">
        <v>15</v>
      </c>
      <c r="B132" s="72">
        <v>12</v>
      </c>
      <c r="C132" s="72">
        <v>2015001</v>
      </c>
      <c r="D132" s="76" t="s">
        <v>36</v>
      </c>
      <c r="E132" s="72" t="s">
        <v>0</v>
      </c>
      <c r="F132" s="72">
        <v>8220</v>
      </c>
      <c r="G132" s="72" t="str">
        <f>VLOOKUP(F132,[1]programet!$A:$B,2,FALSE)</f>
        <v xml:space="preserve">Trashegimia Kulturore dhe Muzete </v>
      </c>
      <c r="H132" s="72">
        <v>602</v>
      </c>
      <c r="I132" s="72" t="str">
        <f>VLOOKUP(H132,[1]llogarite!$A:$B,2,FALSE)</f>
        <v>Mallra dhe
Sherbime</v>
      </c>
      <c r="J132" s="72">
        <v>1515</v>
      </c>
      <c r="K132" s="72" t="s">
        <v>7</v>
      </c>
      <c r="L132" s="72" t="str">
        <f>VLOOKUP(K132,[1]produkt!$A:$B,2,FALSE)</f>
        <v>Aktivitete të fushës së trashëgimisë jomateriale</v>
      </c>
      <c r="M132" s="73">
        <v>1000000</v>
      </c>
      <c r="N132" s="73">
        <v>0</v>
      </c>
      <c r="O132" s="73">
        <v>1000000</v>
      </c>
      <c r="P132" s="73">
        <v>0</v>
      </c>
      <c r="Q132" s="90">
        <f t="shared" si="21"/>
        <v>1</v>
      </c>
    </row>
    <row r="133" spans="1:17" s="68" customFormat="1" ht="15" x14ac:dyDescent="0.25">
      <c r="A133" s="72">
        <v>18</v>
      </c>
      <c r="B133" s="72">
        <v>12</v>
      </c>
      <c r="C133" s="72">
        <v>2018001</v>
      </c>
      <c r="D133" s="76" t="s">
        <v>36</v>
      </c>
      <c r="E133" s="72" t="s">
        <v>0</v>
      </c>
      <c r="F133" s="72">
        <v>8220</v>
      </c>
      <c r="G133" s="72" t="str">
        <f>VLOOKUP(F133,[1]programet!$A:$B,2,FALSE)</f>
        <v xml:space="preserve">Trashegimia Kulturore dhe Muzete </v>
      </c>
      <c r="H133" s="72">
        <v>602</v>
      </c>
      <c r="I133" s="72" t="str">
        <f>VLOOKUP(H133,[1]llogarite!$A:$B,2,FALSE)</f>
        <v>Mallra dhe
Sherbime</v>
      </c>
      <c r="J133" s="72">
        <v>1818</v>
      </c>
      <c r="K133" s="72" t="s">
        <v>7</v>
      </c>
      <c r="L133" s="72" t="str">
        <f>VLOOKUP(K133,[1]produkt!$A:$B,2,FALSE)</f>
        <v>Aktivitete të fushës së trashëgimisë jomateriale</v>
      </c>
      <c r="M133" s="73">
        <v>1000000</v>
      </c>
      <c r="N133" s="73">
        <v>0</v>
      </c>
      <c r="O133" s="73">
        <v>1000000</v>
      </c>
      <c r="P133" s="73">
        <v>0</v>
      </c>
      <c r="Q133" s="90">
        <f t="shared" si="21"/>
        <v>1</v>
      </c>
    </row>
    <row r="134" spans="1:17" s="68" customFormat="1" ht="15" x14ac:dyDescent="0.25">
      <c r="A134" s="72">
        <v>20</v>
      </c>
      <c r="B134" s="72">
        <v>12</v>
      </c>
      <c r="C134" s="72">
        <v>2020001</v>
      </c>
      <c r="D134" s="76" t="s">
        <v>36</v>
      </c>
      <c r="E134" s="72" t="s">
        <v>0</v>
      </c>
      <c r="F134" s="72">
        <v>8220</v>
      </c>
      <c r="G134" s="72" t="str">
        <f>VLOOKUP(F134,[1]programet!$A:$B,2,FALSE)</f>
        <v xml:space="preserve">Trashegimia Kulturore dhe Muzete </v>
      </c>
      <c r="H134" s="72">
        <v>602</v>
      </c>
      <c r="I134" s="72" t="str">
        <f>VLOOKUP(H134,[1]llogarite!$A:$B,2,FALSE)</f>
        <v>Mallra dhe
Sherbime</v>
      </c>
      <c r="J134" s="72">
        <v>2020</v>
      </c>
      <c r="K134" s="72" t="s">
        <v>7</v>
      </c>
      <c r="L134" s="72" t="str">
        <f>VLOOKUP(K134,[1]produkt!$A:$B,2,FALSE)</f>
        <v>Aktivitete të fushës së trashëgimisë jomateriale</v>
      </c>
      <c r="M134" s="73">
        <v>1000000</v>
      </c>
      <c r="N134" s="73">
        <v>0</v>
      </c>
      <c r="O134" s="73">
        <v>1000000</v>
      </c>
      <c r="P134" s="73">
        <v>0</v>
      </c>
      <c r="Q134" s="90">
        <f t="shared" si="21"/>
        <v>1</v>
      </c>
    </row>
    <row r="135" spans="1:17" s="68" customFormat="1" ht="15" x14ac:dyDescent="0.25">
      <c r="A135" s="72">
        <v>33</v>
      </c>
      <c r="B135" s="72">
        <v>12</v>
      </c>
      <c r="C135" s="72">
        <v>2033001</v>
      </c>
      <c r="D135" s="76" t="s">
        <v>36</v>
      </c>
      <c r="E135" s="72" t="s">
        <v>0</v>
      </c>
      <c r="F135" s="72">
        <v>8220</v>
      </c>
      <c r="G135" s="72" t="str">
        <f>VLOOKUP(F135,[1]programet!$A:$B,2,FALSE)</f>
        <v xml:space="preserve">Trashegimia Kulturore dhe Muzete </v>
      </c>
      <c r="H135" s="72">
        <v>602</v>
      </c>
      <c r="I135" s="72" t="str">
        <f>VLOOKUP(H135,[1]llogarite!$A:$B,2,FALSE)</f>
        <v>Mallra dhe
Sherbime</v>
      </c>
      <c r="J135" s="72">
        <v>3333</v>
      </c>
      <c r="K135" s="72" t="s">
        <v>7</v>
      </c>
      <c r="L135" s="72" t="str">
        <f>VLOOKUP(K135,[1]produkt!$A:$B,2,FALSE)</f>
        <v>Aktivitete të fushës së trashëgimisë jomateriale</v>
      </c>
      <c r="M135" s="73">
        <v>1000000</v>
      </c>
      <c r="N135" s="73">
        <v>0</v>
      </c>
      <c r="O135" s="73">
        <v>1000000</v>
      </c>
      <c r="P135" s="73">
        <v>0</v>
      </c>
      <c r="Q135" s="90">
        <f t="shared" si="21"/>
        <v>1</v>
      </c>
    </row>
    <row r="136" spans="1:17" s="68" customFormat="1" ht="15" x14ac:dyDescent="0.25">
      <c r="A136" s="72">
        <v>35</v>
      </c>
      <c r="B136" s="72">
        <v>12</v>
      </c>
      <c r="C136" s="72">
        <v>2035001</v>
      </c>
      <c r="D136" s="76" t="s">
        <v>36</v>
      </c>
      <c r="E136" s="72" t="s">
        <v>0</v>
      </c>
      <c r="F136" s="72">
        <v>8220</v>
      </c>
      <c r="G136" s="72" t="str">
        <f>VLOOKUP(F136,[1]programet!$A:$B,2,FALSE)</f>
        <v xml:space="preserve">Trashegimia Kulturore dhe Muzete </v>
      </c>
      <c r="H136" s="72">
        <v>602</v>
      </c>
      <c r="I136" s="72" t="str">
        <f>VLOOKUP(H136,[1]llogarite!$A:$B,2,FALSE)</f>
        <v>Mallra dhe
Sherbime</v>
      </c>
      <c r="J136" s="72">
        <v>3535</v>
      </c>
      <c r="K136" s="72" t="s">
        <v>7</v>
      </c>
      <c r="L136" s="72" t="str">
        <f>VLOOKUP(K136,[1]produkt!$A:$B,2,FALSE)</f>
        <v>Aktivitete të fushës së trashëgimisë jomateriale</v>
      </c>
      <c r="M136" s="73">
        <v>1000000</v>
      </c>
      <c r="N136" s="73">
        <v>0</v>
      </c>
      <c r="O136" s="73">
        <v>965000</v>
      </c>
      <c r="P136" s="73">
        <v>35000</v>
      </c>
      <c r="Q136" s="90">
        <f t="shared" si="21"/>
        <v>0.96499999999999997</v>
      </c>
    </row>
    <row r="137" spans="1:17" s="68" customFormat="1" ht="15" x14ac:dyDescent="0.25">
      <c r="A137" s="72">
        <v>37</v>
      </c>
      <c r="B137" s="72">
        <v>12</v>
      </c>
      <c r="C137" s="72">
        <v>2037001</v>
      </c>
      <c r="D137" s="76" t="s">
        <v>36</v>
      </c>
      <c r="E137" s="72" t="s">
        <v>0</v>
      </c>
      <c r="F137" s="72">
        <v>8220</v>
      </c>
      <c r="G137" s="72" t="str">
        <f>VLOOKUP(F137,[1]programet!$A:$B,2,FALSE)</f>
        <v xml:space="preserve">Trashegimia Kulturore dhe Muzete </v>
      </c>
      <c r="H137" s="72">
        <v>602</v>
      </c>
      <c r="I137" s="72" t="str">
        <f>VLOOKUP(H137,[1]llogarite!$A:$B,2,FALSE)</f>
        <v>Mallra dhe
Sherbime</v>
      </c>
      <c r="J137" s="72">
        <v>3737</v>
      </c>
      <c r="K137" s="72" t="s">
        <v>7</v>
      </c>
      <c r="L137" s="72" t="str">
        <f>VLOOKUP(K137,[1]produkt!$A:$B,2,FALSE)</f>
        <v>Aktivitete të fushës së trashëgimisë jomateriale</v>
      </c>
      <c r="M137" s="73">
        <v>1000000</v>
      </c>
      <c r="N137" s="73">
        <v>0</v>
      </c>
      <c r="O137" s="73">
        <v>0</v>
      </c>
      <c r="P137" s="73">
        <v>1000000</v>
      </c>
      <c r="Q137" s="90">
        <f t="shared" si="21"/>
        <v>0</v>
      </c>
    </row>
    <row r="138" spans="1:17" s="68" customFormat="1" ht="15" x14ac:dyDescent="0.25">
      <c r="A138" s="72">
        <v>42</v>
      </c>
      <c r="B138" s="72">
        <v>12</v>
      </c>
      <c r="C138" s="72">
        <v>2042001</v>
      </c>
      <c r="D138" s="76" t="s">
        <v>36</v>
      </c>
      <c r="E138" s="72" t="s">
        <v>0</v>
      </c>
      <c r="F138" s="72">
        <v>8220</v>
      </c>
      <c r="G138" s="72" t="str">
        <f>VLOOKUP(F138,[1]programet!$A:$B,2,FALSE)</f>
        <v xml:space="preserve">Trashegimia Kulturore dhe Muzete </v>
      </c>
      <c r="H138" s="72">
        <v>602</v>
      </c>
      <c r="I138" s="72" t="str">
        <f>VLOOKUP(H138,[1]llogarite!$A:$B,2,FALSE)</f>
        <v>Mallra dhe
Sherbime</v>
      </c>
      <c r="J138" s="72">
        <v>202</v>
      </c>
      <c r="K138" s="72" t="s">
        <v>7</v>
      </c>
      <c r="L138" s="72" t="str">
        <f>VLOOKUP(K138,[1]produkt!$A:$B,2,FALSE)</f>
        <v>Aktivitete të fushës së trashëgimisë jomateriale</v>
      </c>
      <c r="M138" s="73">
        <v>1000000</v>
      </c>
      <c r="N138" s="73">
        <v>0</v>
      </c>
      <c r="O138" s="73">
        <v>996500</v>
      </c>
      <c r="P138" s="73">
        <v>3500</v>
      </c>
      <c r="Q138" s="90">
        <f t="shared" si="21"/>
        <v>0.99650000000000005</v>
      </c>
    </row>
    <row r="139" spans="1:17" s="68" customFormat="1" ht="15" x14ac:dyDescent="0.25">
      <c r="A139" s="72">
        <v>46</v>
      </c>
      <c r="B139" s="72">
        <v>12</v>
      </c>
      <c r="C139" s="72">
        <v>2046001</v>
      </c>
      <c r="D139" s="76" t="s">
        <v>36</v>
      </c>
      <c r="E139" s="72" t="s">
        <v>0</v>
      </c>
      <c r="F139" s="72">
        <v>8220</v>
      </c>
      <c r="G139" s="72" t="str">
        <f>VLOOKUP(F139,[1]programet!$A:$B,2,FALSE)</f>
        <v xml:space="preserve">Trashegimia Kulturore dhe Muzete </v>
      </c>
      <c r="H139" s="72">
        <v>602</v>
      </c>
      <c r="I139" s="72" t="str">
        <f>VLOOKUP(H139,[1]llogarite!$A:$B,2,FALSE)</f>
        <v>Mallra dhe
Sherbime</v>
      </c>
      <c r="J139" s="72">
        <v>606</v>
      </c>
      <c r="K139" s="72" t="s">
        <v>7</v>
      </c>
      <c r="L139" s="72" t="str">
        <f>VLOOKUP(K139,[1]produkt!$A:$B,2,FALSE)</f>
        <v>Aktivitete të fushës së trashëgimisë jomateriale</v>
      </c>
      <c r="M139" s="73">
        <v>1000000</v>
      </c>
      <c r="N139" s="73">
        <v>0</v>
      </c>
      <c r="O139" s="73">
        <v>0</v>
      </c>
      <c r="P139" s="73">
        <v>1000000</v>
      </c>
      <c r="Q139" s="90">
        <f t="shared" si="21"/>
        <v>0</v>
      </c>
    </row>
    <row r="140" spans="1:17" s="68" customFormat="1" ht="15" x14ac:dyDescent="0.25">
      <c r="A140" s="72">
        <v>48</v>
      </c>
      <c r="B140" s="72">
        <v>12</v>
      </c>
      <c r="C140" s="72">
        <v>2048001</v>
      </c>
      <c r="D140" s="76" t="s">
        <v>36</v>
      </c>
      <c r="E140" s="72" t="s">
        <v>0</v>
      </c>
      <c r="F140" s="72">
        <v>8220</v>
      </c>
      <c r="G140" s="72" t="str">
        <f>VLOOKUP(F140,[1]programet!$A:$B,2,FALSE)</f>
        <v xml:space="preserve">Trashegimia Kulturore dhe Muzete </v>
      </c>
      <c r="H140" s="72">
        <v>602</v>
      </c>
      <c r="I140" s="72" t="str">
        <f>VLOOKUP(H140,[1]llogarite!$A:$B,2,FALSE)</f>
        <v>Mallra dhe
Sherbime</v>
      </c>
      <c r="J140" s="72">
        <v>808</v>
      </c>
      <c r="K140" s="72" t="s">
        <v>7</v>
      </c>
      <c r="L140" s="72" t="str">
        <f>VLOOKUP(K140,[1]produkt!$A:$B,2,FALSE)</f>
        <v>Aktivitete të fushës së trashëgimisë jomateriale</v>
      </c>
      <c r="M140" s="73">
        <v>1000000</v>
      </c>
      <c r="N140" s="73">
        <v>0</v>
      </c>
      <c r="O140" s="73">
        <v>1000000</v>
      </c>
      <c r="P140" s="73">
        <v>0</v>
      </c>
      <c r="Q140" s="90">
        <f t="shared" si="21"/>
        <v>1</v>
      </c>
    </row>
    <row r="141" spans="1:17" s="68" customFormat="1" ht="15" x14ac:dyDescent="0.25">
      <c r="A141" s="72">
        <v>49</v>
      </c>
      <c r="B141" s="72">
        <v>12</v>
      </c>
      <c r="C141" s="72">
        <v>2049001</v>
      </c>
      <c r="D141" s="76" t="s">
        <v>36</v>
      </c>
      <c r="E141" s="72" t="s">
        <v>0</v>
      </c>
      <c r="F141" s="72">
        <v>8220</v>
      </c>
      <c r="G141" s="72" t="str">
        <f>VLOOKUP(F141,[1]programet!$A:$B,2,FALSE)</f>
        <v xml:space="preserve">Trashegimia Kulturore dhe Muzete </v>
      </c>
      <c r="H141" s="72">
        <v>602</v>
      </c>
      <c r="I141" s="72" t="str">
        <f>VLOOKUP(H141,[1]llogarite!$A:$B,2,FALSE)</f>
        <v>Mallra dhe
Sherbime</v>
      </c>
      <c r="J141" s="72">
        <v>909</v>
      </c>
      <c r="K141" s="72" t="s">
        <v>7</v>
      </c>
      <c r="L141" s="72" t="str">
        <f>VLOOKUP(K141,[1]produkt!$A:$B,2,FALSE)</f>
        <v>Aktivitete të fushës së trashëgimisë jomateriale</v>
      </c>
      <c r="M141" s="73">
        <v>1000000</v>
      </c>
      <c r="N141" s="73">
        <v>0</v>
      </c>
      <c r="O141" s="73">
        <v>1000000</v>
      </c>
      <c r="P141" s="73">
        <v>0</v>
      </c>
      <c r="Q141" s="90">
        <f t="shared" si="21"/>
        <v>1</v>
      </c>
    </row>
    <row r="142" spans="1:17" s="68" customFormat="1" ht="15" x14ac:dyDescent="0.25">
      <c r="A142" s="72">
        <v>107</v>
      </c>
      <c r="B142" s="72">
        <v>12</v>
      </c>
      <c r="C142" s="72">
        <v>2107007</v>
      </c>
      <c r="D142" s="76" t="s">
        <v>36</v>
      </c>
      <c r="E142" s="72" t="s">
        <v>0</v>
      </c>
      <c r="F142" s="72">
        <v>8220</v>
      </c>
      <c r="G142" s="72" t="str">
        <f>VLOOKUP(F142,[1]programet!$A:$B,2,FALSE)</f>
        <v xml:space="preserve">Trashegimia Kulturore dhe Muzete </v>
      </c>
      <c r="H142" s="72">
        <v>602</v>
      </c>
      <c r="I142" s="72" t="str">
        <f>VLOOKUP(H142,[1]llogarite!$A:$B,2,FALSE)</f>
        <v>Mallra dhe
Sherbime</v>
      </c>
      <c r="J142" s="72">
        <v>707</v>
      </c>
      <c r="K142" s="72" t="s">
        <v>7</v>
      </c>
      <c r="L142" s="72" t="str">
        <f>VLOOKUP(K142,[1]produkt!$A:$B,2,FALSE)</f>
        <v>Aktivitete të fushës së trashëgimisë jomateriale</v>
      </c>
      <c r="M142" s="73">
        <v>400000</v>
      </c>
      <c r="N142" s="73">
        <v>0</v>
      </c>
      <c r="O142" s="73">
        <v>400000</v>
      </c>
      <c r="P142" s="73">
        <v>0</v>
      </c>
      <c r="Q142" s="90">
        <f t="shared" si="21"/>
        <v>1</v>
      </c>
    </row>
    <row r="143" spans="1:17" s="68" customFormat="1" ht="15" x14ac:dyDescent="0.25">
      <c r="A143" s="72">
        <v>123</v>
      </c>
      <c r="B143" s="72">
        <v>12</v>
      </c>
      <c r="C143" s="72">
        <v>2123001</v>
      </c>
      <c r="D143" s="76" t="s">
        <v>36</v>
      </c>
      <c r="E143" s="72" t="s">
        <v>0</v>
      </c>
      <c r="F143" s="72">
        <v>8220</v>
      </c>
      <c r="G143" s="72" t="str">
        <f>VLOOKUP(F143,[1]programet!$A:$B,2,FALSE)</f>
        <v xml:space="preserve">Trashegimia Kulturore dhe Muzete </v>
      </c>
      <c r="H143" s="72">
        <v>602</v>
      </c>
      <c r="I143" s="72" t="str">
        <f>VLOOKUP(H143,[1]llogarite!$A:$B,2,FALSE)</f>
        <v>Mallra dhe
Sherbime</v>
      </c>
      <c r="J143" s="72">
        <v>716</v>
      </c>
      <c r="K143" s="72" t="s">
        <v>7</v>
      </c>
      <c r="L143" s="72" t="str">
        <f>VLOOKUP(K143,[1]produkt!$A:$B,2,FALSE)</f>
        <v>Aktivitete të fushës së trashëgimisë jomateriale</v>
      </c>
      <c r="M143" s="73">
        <v>500000</v>
      </c>
      <c r="N143" s="73">
        <v>0</v>
      </c>
      <c r="O143" s="73">
        <v>485500</v>
      </c>
      <c r="P143" s="73">
        <v>14500</v>
      </c>
      <c r="Q143" s="90">
        <f t="shared" si="21"/>
        <v>0.97099999999999997</v>
      </c>
    </row>
    <row r="144" spans="1:17" x14ac:dyDescent="0.2">
      <c r="A144" s="74"/>
      <c r="B144" s="74"/>
      <c r="C144" s="74"/>
      <c r="D144" s="74" t="s">
        <v>154</v>
      </c>
      <c r="E144" s="74"/>
      <c r="F144" s="74"/>
      <c r="G144" s="74"/>
      <c r="H144" s="74"/>
      <c r="I144" s="74"/>
      <c r="J144" s="74"/>
      <c r="K144" s="74"/>
      <c r="L144" s="74"/>
      <c r="M144" s="75">
        <f>SUM(M131:M143)</f>
        <v>11900000</v>
      </c>
      <c r="N144" s="75">
        <f t="shared" ref="N144:P144" si="22">SUM(N131:N143)</f>
        <v>0</v>
      </c>
      <c r="O144" s="75">
        <f t="shared" si="22"/>
        <v>9847000</v>
      </c>
      <c r="P144" s="75">
        <f t="shared" si="22"/>
        <v>2053000</v>
      </c>
      <c r="Q144" s="93">
        <f t="shared" si="21"/>
        <v>0.82747899159663862</v>
      </c>
    </row>
    <row r="145" spans="1:17" s="68" customFormat="1" ht="15" x14ac:dyDescent="0.25">
      <c r="A145" s="72">
        <v>1</v>
      </c>
      <c r="B145" s="72">
        <v>12</v>
      </c>
      <c r="C145" s="72">
        <v>1012009</v>
      </c>
      <c r="D145" s="72" t="str">
        <f>VLOOKUP(C145,[1]institucion!$A:$B,2,FALSE)</f>
        <v>Qendra Kombetare Kulturore e Femijeve (3535)</v>
      </c>
      <c r="E145" s="72" t="s">
        <v>0</v>
      </c>
      <c r="F145" s="72">
        <v>8230</v>
      </c>
      <c r="G145" s="72" t="str">
        <f>VLOOKUP(F145,[1]programet!$A:$B,2,FALSE)</f>
        <v xml:space="preserve">Arti dhe Kultura </v>
      </c>
      <c r="H145" s="72">
        <v>600</v>
      </c>
      <c r="I145" s="72" t="str">
        <f>VLOOKUP(H145,[1]llogarite!$A:$B,2,FALSE)</f>
        <v>Pagat</v>
      </c>
      <c r="J145" s="72">
        <v>3535</v>
      </c>
      <c r="K145" s="72" t="s">
        <v>13</v>
      </c>
      <c r="L145" s="72" t="str">
        <f>VLOOKUP(K145,[1]produkt!$A:$B,2,FALSE)</f>
        <v>Veprimtari edukuese të teatrit me dhe për fëmijë</v>
      </c>
      <c r="M145" s="73">
        <v>32470175</v>
      </c>
      <c r="N145" s="73">
        <v>0</v>
      </c>
      <c r="O145" s="73">
        <v>32455893</v>
      </c>
      <c r="P145" s="73">
        <v>14282</v>
      </c>
      <c r="Q145" s="90">
        <f t="shared" si="21"/>
        <v>0.99956015019937527</v>
      </c>
    </row>
    <row r="146" spans="1:17" s="68" customFormat="1" ht="15" x14ac:dyDescent="0.25">
      <c r="A146" s="72">
        <v>1</v>
      </c>
      <c r="B146" s="72">
        <v>12</v>
      </c>
      <c r="C146" s="72">
        <v>1012009</v>
      </c>
      <c r="D146" s="72" t="str">
        <f>VLOOKUP(C146,[1]institucion!$A:$B,2,FALSE)</f>
        <v>Qendra Kombetare Kulturore e Femijeve (3535)</v>
      </c>
      <c r="E146" s="72" t="s">
        <v>0</v>
      </c>
      <c r="F146" s="72">
        <v>8230</v>
      </c>
      <c r="G146" s="72" t="str">
        <f>VLOOKUP(F146,[1]programet!$A:$B,2,FALSE)</f>
        <v xml:space="preserve">Arti dhe Kultura </v>
      </c>
      <c r="H146" s="72">
        <v>601</v>
      </c>
      <c r="I146" s="72" t="str">
        <f>VLOOKUP(H146,[1]llogarite!$A:$B,2,FALSE)</f>
        <v>Kontrib.e
 Sigurimeve Shoqerore</v>
      </c>
      <c r="J146" s="72">
        <v>3535</v>
      </c>
      <c r="K146" s="72" t="s">
        <v>13</v>
      </c>
      <c r="L146" s="72" t="str">
        <f>VLOOKUP(K146,[1]produkt!$A:$B,2,FALSE)</f>
        <v>Veprimtari edukuese të teatrit me dhe për fëmijë</v>
      </c>
      <c r="M146" s="73">
        <v>5410626</v>
      </c>
      <c r="N146" s="73">
        <v>0</v>
      </c>
      <c r="O146" s="73">
        <v>5316268</v>
      </c>
      <c r="P146" s="73">
        <v>94358</v>
      </c>
      <c r="Q146" s="90">
        <f t="shared" si="21"/>
        <v>0.98256061313422882</v>
      </c>
    </row>
    <row r="147" spans="1:17" s="68" customFormat="1" ht="15" x14ac:dyDescent="0.25">
      <c r="A147" s="72">
        <v>1</v>
      </c>
      <c r="B147" s="72">
        <v>12</v>
      </c>
      <c r="C147" s="72">
        <v>1012009</v>
      </c>
      <c r="D147" s="72" t="str">
        <f>VLOOKUP(C147,[1]institucion!$A:$B,2,FALSE)</f>
        <v>Qendra Kombetare Kulturore e Femijeve (3535)</v>
      </c>
      <c r="E147" s="72" t="s">
        <v>0</v>
      </c>
      <c r="F147" s="72">
        <v>8230</v>
      </c>
      <c r="G147" s="72" t="str">
        <f>VLOOKUP(F147,[1]programet!$A:$B,2,FALSE)</f>
        <v xml:space="preserve">Arti dhe Kultura </v>
      </c>
      <c r="H147" s="72">
        <v>602</v>
      </c>
      <c r="I147" s="72" t="str">
        <f>VLOOKUP(H147,[1]llogarite!$A:$B,2,FALSE)</f>
        <v>Mallra dhe
Sherbime</v>
      </c>
      <c r="J147" s="72">
        <v>3535</v>
      </c>
      <c r="K147" s="72" t="s">
        <v>13</v>
      </c>
      <c r="L147" s="72" t="str">
        <f>VLOOKUP(K147,[1]produkt!$A:$B,2,FALSE)</f>
        <v>Veprimtari edukuese të teatrit me dhe për fëmijë</v>
      </c>
      <c r="M147" s="73">
        <v>3731850</v>
      </c>
      <c r="N147" s="73">
        <v>0</v>
      </c>
      <c r="O147" s="73">
        <v>3727624</v>
      </c>
      <c r="P147" s="73">
        <v>4226</v>
      </c>
      <c r="Q147" s="90">
        <f t="shared" si="21"/>
        <v>0.99886758578185086</v>
      </c>
    </row>
    <row r="148" spans="1:17" s="68" customFormat="1" ht="15" x14ac:dyDescent="0.25">
      <c r="A148" s="72">
        <v>1</v>
      </c>
      <c r="B148" s="72">
        <v>12</v>
      </c>
      <c r="C148" s="72">
        <v>1012009</v>
      </c>
      <c r="D148" s="72" t="str">
        <f>VLOOKUP(C148,[1]institucion!$A:$B,2,FALSE)</f>
        <v>Qendra Kombetare Kulturore e Femijeve (3535)</v>
      </c>
      <c r="E148" s="72" t="s">
        <v>0</v>
      </c>
      <c r="F148" s="72">
        <v>8230</v>
      </c>
      <c r="G148" s="72" t="str">
        <f>VLOOKUP(F148,[1]programet!$A:$B,2,FALSE)</f>
        <v xml:space="preserve">Arti dhe Kultura </v>
      </c>
      <c r="H148" s="72">
        <v>604</v>
      </c>
      <c r="I148" s="72" t="str">
        <f>VLOOKUP(H148,[1]llogarite!$A:$B,2,FALSE)</f>
        <v>Te Tjera
Transfer.Korrente Brendshme</v>
      </c>
      <c r="J148" s="72">
        <v>3535</v>
      </c>
      <c r="K148" s="72" t="s">
        <v>13</v>
      </c>
      <c r="L148" s="72" t="str">
        <f>VLOOKUP(K148,[1]produkt!$A:$B,2,FALSE)</f>
        <v>Veprimtari edukuese të teatrit me dhe për fëmijë</v>
      </c>
      <c r="M148" s="73">
        <v>2468150</v>
      </c>
      <c r="N148" s="73">
        <v>0</v>
      </c>
      <c r="O148" s="73">
        <v>2409750</v>
      </c>
      <c r="P148" s="73">
        <v>58400</v>
      </c>
      <c r="Q148" s="90">
        <f t="shared" si="21"/>
        <v>0.97633855316735207</v>
      </c>
    </row>
    <row r="149" spans="1:17" s="68" customFormat="1" ht="15" x14ac:dyDescent="0.25">
      <c r="A149" s="72">
        <v>1</v>
      </c>
      <c r="B149" s="72">
        <v>12</v>
      </c>
      <c r="C149" s="72">
        <v>1012009</v>
      </c>
      <c r="D149" s="72" t="str">
        <f>VLOOKUP(C149,[1]institucion!$A:$B,2,FALSE)</f>
        <v>Qendra Kombetare Kulturore e Femijeve (3535)</v>
      </c>
      <c r="E149" s="72" t="s">
        <v>0</v>
      </c>
      <c r="F149" s="72">
        <v>8230</v>
      </c>
      <c r="G149" s="72" t="str">
        <f>VLOOKUP(F149,[1]programet!$A:$B,2,FALSE)</f>
        <v xml:space="preserve">Arti dhe Kultura </v>
      </c>
      <c r="H149" s="72">
        <v>606</v>
      </c>
      <c r="I149" s="72" t="str">
        <f>VLOOKUP(H149,[1]llogarite!$A:$B,2,FALSE)</f>
        <v>Transferta per Buxhetet Familiare dhe Individet</v>
      </c>
      <c r="J149" s="72">
        <v>3535</v>
      </c>
      <c r="K149" s="72" t="s">
        <v>13</v>
      </c>
      <c r="L149" s="72" t="str">
        <f>VLOOKUP(K149,[1]produkt!$A:$B,2,FALSE)</f>
        <v>Veprimtari edukuese të teatrit me dhe për fëmijë</v>
      </c>
      <c r="M149" s="73">
        <v>194000</v>
      </c>
      <c r="N149" s="73">
        <v>0</v>
      </c>
      <c r="O149" s="73">
        <v>155349</v>
      </c>
      <c r="P149" s="73">
        <v>38651</v>
      </c>
      <c r="Q149" s="90">
        <f t="shared" si="21"/>
        <v>0.80076804123711343</v>
      </c>
    </row>
    <row r="150" spans="1:17" s="68" customFormat="1" ht="15" x14ac:dyDescent="0.25">
      <c r="A150" s="72">
        <v>1</v>
      </c>
      <c r="B150" s="72">
        <v>12</v>
      </c>
      <c r="C150" s="72">
        <v>1012009</v>
      </c>
      <c r="D150" s="72" t="str">
        <f>VLOOKUP(C150,[1]institucion!$A:$B,2,FALSE)</f>
        <v>Qendra Kombetare Kulturore e Femijeve (3535)</v>
      </c>
      <c r="E150" s="72" t="s">
        <v>20</v>
      </c>
      <c r="F150" s="72">
        <v>8230</v>
      </c>
      <c r="G150" s="72" t="str">
        <f>VLOOKUP(F150,[1]programet!$A:$B,2,FALSE)</f>
        <v xml:space="preserve">Arti dhe Kultura </v>
      </c>
      <c r="H150" s="72">
        <v>602</v>
      </c>
      <c r="I150" s="72" t="str">
        <f>VLOOKUP(H150,[1]llogarite!$A:$B,2,FALSE)</f>
        <v>Mallra dhe
Sherbime</v>
      </c>
      <c r="J150" s="72">
        <v>3535</v>
      </c>
      <c r="K150" s="72" t="s">
        <v>13</v>
      </c>
      <c r="L150" s="72" t="str">
        <f>VLOOKUP(K150,[1]produkt!$A:$B,2,FALSE)</f>
        <v>Veprimtari edukuese të teatrit me dhe për fëmijë</v>
      </c>
      <c r="M150" s="73">
        <v>2500000</v>
      </c>
      <c r="N150" s="73">
        <v>0</v>
      </c>
      <c r="O150" s="73">
        <v>200700</v>
      </c>
      <c r="P150" s="73">
        <v>2299300</v>
      </c>
      <c r="Q150" s="90">
        <f t="shared" si="21"/>
        <v>8.0280000000000004E-2</v>
      </c>
    </row>
    <row r="151" spans="1:17" x14ac:dyDescent="0.2">
      <c r="A151" s="74"/>
      <c r="B151" s="74"/>
      <c r="C151" s="74"/>
      <c r="D151" s="74" t="s">
        <v>154</v>
      </c>
      <c r="E151" s="74"/>
      <c r="F151" s="74"/>
      <c r="G151" s="74"/>
      <c r="H151" s="74"/>
      <c r="I151" s="74"/>
      <c r="J151" s="74"/>
      <c r="K151" s="74"/>
      <c r="L151" s="74"/>
      <c r="M151" s="75">
        <f>SUM(M145:M150)</f>
        <v>46774801</v>
      </c>
      <c r="N151" s="75">
        <f t="shared" ref="N151:P151" si="23">SUM(N145:N150)</f>
        <v>0</v>
      </c>
      <c r="O151" s="75">
        <f t="shared" si="23"/>
        <v>44265584</v>
      </c>
      <c r="P151" s="75">
        <f t="shared" si="23"/>
        <v>2509217</v>
      </c>
      <c r="Q151" s="93">
        <f t="shared" si="21"/>
        <v>0.94635536771177287</v>
      </c>
    </row>
    <row r="152" spans="1:17" s="68" customFormat="1" ht="15" x14ac:dyDescent="0.25">
      <c r="A152" s="72">
        <v>1</v>
      </c>
      <c r="B152" s="72">
        <v>12</v>
      </c>
      <c r="C152" s="72">
        <v>1012015</v>
      </c>
      <c r="D152" s="72" t="str">
        <f>VLOOKUP(C152,[1]institucion!$A:$B,2,FALSE)</f>
        <v>Arkivi Qendror i Filmit (3535)</v>
      </c>
      <c r="E152" s="72" t="s">
        <v>0</v>
      </c>
      <c r="F152" s="72">
        <v>8230</v>
      </c>
      <c r="G152" s="72" t="str">
        <f>VLOOKUP(F152,[1]programet!$A:$B,2,FALSE)</f>
        <v xml:space="preserve">Arti dhe Kultura </v>
      </c>
      <c r="H152" s="72">
        <v>600</v>
      </c>
      <c r="I152" s="72" t="str">
        <f>VLOOKUP(H152,[1]llogarite!$A:$B,2,FALSE)</f>
        <v>Pagat</v>
      </c>
      <c r="J152" s="72">
        <v>3535</v>
      </c>
      <c r="K152" s="72" t="s">
        <v>15</v>
      </c>
      <c r="L152" s="72" t="str">
        <f>VLOOKUP(K152,[1]produkt!$A:$B,2,FALSE)</f>
        <v>Veprimtari promovuese te materialeve filmike, pjesë e fondit të kinematografisë shqiptare dhe asaj të huaj.</v>
      </c>
      <c r="M152" s="73">
        <v>10257254</v>
      </c>
      <c r="N152" s="73">
        <v>0</v>
      </c>
      <c r="O152" s="73">
        <v>10244637</v>
      </c>
      <c r="P152" s="73">
        <v>12617</v>
      </c>
      <c r="Q152" s="90">
        <f t="shared" si="21"/>
        <v>0.99876994369058225</v>
      </c>
    </row>
    <row r="153" spans="1:17" s="68" customFormat="1" ht="15" x14ac:dyDescent="0.25">
      <c r="A153" s="72">
        <v>1</v>
      </c>
      <c r="B153" s="72">
        <v>12</v>
      </c>
      <c r="C153" s="72">
        <v>1012015</v>
      </c>
      <c r="D153" s="72" t="str">
        <f>VLOOKUP(C153,[1]institucion!$A:$B,2,FALSE)</f>
        <v>Arkivi Qendror i Filmit (3535)</v>
      </c>
      <c r="E153" s="72" t="s">
        <v>0</v>
      </c>
      <c r="F153" s="72">
        <v>8230</v>
      </c>
      <c r="G153" s="72" t="str">
        <f>VLOOKUP(F153,[1]programet!$A:$B,2,FALSE)</f>
        <v xml:space="preserve">Arti dhe Kultura </v>
      </c>
      <c r="H153" s="72">
        <v>601</v>
      </c>
      <c r="I153" s="72" t="str">
        <f>VLOOKUP(H153,[1]llogarite!$A:$B,2,FALSE)</f>
        <v>Kontrib.e
 Sigurimeve Shoqerore</v>
      </c>
      <c r="J153" s="72">
        <v>3535</v>
      </c>
      <c r="K153" s="72" t="s">
        <v>15</v>
      </c>
      <c r="L153" s="72" t="str">
        <f>VLOOKUP(K153,[1]produkt!$A:$B,2,FALSE)</f>
        <v>Veprimtari promovuese te materialeve filmike, pjesë e fondit të kinematografisë shqiptare dhe asaj të huaj.</v>
      </c>
      <c r="M153" s="73">
        <v>1744542</v>
      </c>
      <c r="N153" s="73">
        <v>0</v>
      </c>
      <c r="O153" s="73">
        <v>1744403</v>
      </c>
      <c r="P153" s="73">
        <v>139</v>
      </c>
      <c r="Q153" s="90">
        <f t="shared" si="21"/>
        <v>0.99992032292716371</v>
      </c>
    </row>
    <row r="154" spans="1:17" s="68" customFormat="1" ht="15" x14ac:dyDescent="0.25">
      <c r="A154" s="72">
        <v>1</v>
      </c>
      <c r="B154" s="72">
        <v>12</v>
      </c>
      <c r="C154" s="72">
        <v>1012015</v>
      </c>
      <c r="D154" s="72" t="str">
        <f>VLOOKUP(C154,[1]institucion!$A:$B,2,FALSE)</f>
        <v>Arkivi Qendror i Filmit (3535)</v>
      </c>
      <c r="E154" s="72" t="s">
        <v>0</v>
      </c>
      <c r="F154" s="72">
        <v>8230</v>
      </c>
      <c r="G154" s="72" t="str">
        <f>VLOOKUP(F154,[1]programet!$A:$B,2,FALSE)</f>
        <v xml:space="preserve">Arti dhe Kultura </v>
      </c>
      <c r="H154" s="72">
        <v>602</v>
      </c>
      <c r="I154" s="72" t="str">
        <f>VLOOKUP(H154,[1]llogarite!$A:$B,2,FALSE)</f>
        <v>Mallra dhe
Sherbime</v>
      </c>
      <c r="J154" s="72">
        <v>3535</v>
      </c>
      <c r="K154" s="72" t="s">
        <v>15</v>
      </c>
      <c r="L154" s="72" t="str">
        <f>VLOOKUP(K154,[1]produkt!$A:$B,2,FALSE)</f>
        <v>Veprimtari promovuese te materialeve filmike, pjesë e fondit të kinematografisë shqiptare dhe asaj të huaj.</v>
      </c>
      <c r="M154" s="73">
        <v>4067371</v>
      </c>
      <c r="N154" s="73">
        <v>0</v>
      </c>
      <c r="O154" s="73">
        <v>4061691.33</v>
      </c>
      <c r="P154" s="73">
        <v>5679.67</v>
      </c>
      <c r="Q154" s="90">
        <f t="shared" si="21"/>
        <v>0.99860360168767492</v>
      </c>
    </row>
    <row r="155" spans="1:17" s="68" customFormat="1" ht="15" x14ac:dyDescent="0.25">
      <c r="A155" s="72">
        <v>1</v>
      </c>
      <c r="B155" s="72">
        <v>12</v>
      </c>
      <c r="C155" s="72">
        <v>1012015</v>
      </c>
      <c r="D155" s="72" t="str">
        <f>VLOOKUP(C155,[1]institucion!$A:$B,2,FALSE)</f>
        <v>Arkivi Qendror i Filmit (3535)</v>
      </c>
      <c r="E155" s="72" t="s">
        <v>0</v>
      </c>
      <c r="F155" s="72">
        <v>8230</v>
      </c>
      <c r="G155" s="72" t="str">
        <f>VLOOKUP(F155,[1]programet!$A:$B,2,FALSE)</f>
        <v xml:space="preserve">Arti dhe Kultura </v>
      </c>
      <c r="H155" s="72">
        <v>604</v>
      </c>
      <c r="I155" s="72" t="str">
        <f>VLOOKUP(H155,[1]llogarite!$A:$B,2,FALSE)</f>
        <v>Te Tjera
Transfer.Korrente Brendshme</v>
      </c>
      <c r="J155" s="72">
        <v>3535</v>
      </c>
      <c r="K155" s="72" t="s">
        <v>15</v>
      </c>
      <c r="L155" s="72" t="str">
        <f>VLOOKUP(K155,[1]produkt!$A:$B,2,FALSE)</f>
        <v>Veprimtari promovuese te materialeve filmike, pjesë e fondit të kinematografisë shqiptare dhe asaj të huaj.</v>
      </c>
      <c r="M155" s="73">
        <v>519000</v>
      </c>
      <c r="N155" s="73">
        <v>0</v>
      </c>
      <c r="O155" s="73">
        <v>518000</v>
      </c>
      <c r="P155" s="73">
        <v>1000</v>
      </c>
      <c r="Q155" s="90">
        <f t="shared" si="21"/>
        <v>0.9980732177263969</v>
      </c>
    </row>
    <row r="156" spans="1:17" s="68" customFormat="1" ht="15" x14ac:dyDescent="0.25">
      <c r="A156" s="72">
        <v>1</v>
      </c>
      <c r="B156" s="72">
        <v>12</v>
      </c>
      <c r="C156" s="72">
        <v>1012015</v>
      </c>
      <c r="D156" s="72" t="str">
        <f>VLOOKUP(C156,[1]institucion!$A:$B,2,FALSE)</f>
        <v>Arkivi Qendror i Filmit (3535)</v>
      </c>
      <c r="E156" s="72" t="s">
        <v>0</v>
      </c>
      <c r="F156" s="72">
        <v>8230</v>
      </c>
      <c r="G156" s="72" t="str">
        <f>VLOOKUP(F156,[1]programet!$A:$B,2,FALSE)</f>
        <v xml:space="preserve">Arti dhe Kultura </v>
      </c>
      <c r="H156" s="72">
        <v>605</v>
      </c>
      <c r="I156" s="72" t="str">
        <f>VLOOKUP(H156,[1]llogarite!$A:$B,2,FALSE)</f>
        <v>Transfer.
Korrente te Huaja</v>
      </c>
      <c r="J156" s="72">
        <v>3535</v>
      </c>
      <c r="K156" s="72" t="s">
        <v>15</v>
      </c>
      <c r="L156" s="72" t="str">
        <f>VLOOKUP(K156,[1]produkt!$A:$B,2,FALSE)</f>
        <v>Veprimtari promovuese te materialeve filmike, pjesë e fondit të kinematografisë shqiptare dhe asaj të huaj.</v>
      </c>
      <c r="M156" s="73">
        <v>211629</v>
      </c>
      <c r="N156" s="73">
        <v>0</v>
      </c>
      <c r="O156" s="73">
        <v>211628.87</v>
      </c>
      <c r="P156" s="73">
        <v>0.13</v>
      </c>
      <c r="Q156" s="90">
        <f t="shared" si="21"/>
        <v>0.99999938571745839</v>
      </c>
    </row>
    <row r="157" spans="1:17" s="68" customFormat="1" ht="15" x14ac:dyDescent="0.25">
      <c r="A157" s="72">
        <v>1</v>
      </c>
      <c r="B157" s="72">
        <v>12</v>
      </c>
      <c r="C157" s="72">
        <v>1012015</v>
      </c>
      <c r="D157" s="72" t="str">
        <f>VLOOKUP(C157,[1]institucion!$A:$B,2,FALSE)</f>
        <v>Arkivi Qendror i Filmit (3535)</v>
      </c>
      <c r="E157" s="72" t="s">
        <v>0</v>
      </c>
      <c r="F157" s="72">
        <v>8230</v>
      </c>
      <c r="G157" s="72" t="str">
        <f>VLOOKUP(F157,[1]programet!$A:$B,2,FALSE)</f>
        <v xml:space="preserve">Arti dhe Kultura </v>
      </c>
      <c r="H157" s="72">
        <v>606</v>
      </c>
      <c r="I157" s="72" t="str">
        <f>VLOOKUP(H157,[1]llogarite!$A:$B,2,FALSE)</f>
        <v>Transferta per Buxhetet Familiare dhe Individet</v>
      </c>
      <c r="J157" s="72">
        <v>3535</v>
      </c>
      <c r="K157" s="72" t="s">
        <v>15</v>
      </c>
      <c r="L157" s="72" t="str">
        <f>VLOOKUP(K157,[1]produkt!$A:$B,2,FALSE)</f>
        <v>Veprimtari promovuese te materialeve filmike, pjesë e fondit të kinematografisë shqiptare dhe asaj të huaj.</v>
      </c>
      <c r="M157" s="73">
        <v>89250</v>
      </c>
      <c r="N157" s="73">
        <v>0</v>
      </c>
      <c r="O157" s="73">
        <v>86450</v>
      </c>
      <c r="P157" s="73">
        <v>2800</v>
      </c>
      <c r="Q157" s="90">
        <f t="shared" si="21"/>
        <v>0.96862745098039216</v>
      </c>
    </row>
    <row r="158" spans="1:17" s="68" customFormat="1" ht="15" x14ac:dyDescent="0.25">
      <c r="A158" s="72">
        <v>1</v>
      </c>
      <c r="B158" s="72">
        <v>12</v>
      </c>
      <c r="C158" s="72">
        <v>1012015</v>
      </c>
      <c r="D158" s="72" t="str">
        <f>VLOOKUP(C158,[1]institucion!$A:$B,2,FALSE)</f>
        <v>Arkivi Qendror i Filmit (3535)</v>
      </c>
      <c r="E158" s="72" t="s">
        <v>20</v>
      </c>
      <c r="F158" s="72">
        <v>8230</v>
      </c>
      <c r="G158" s="72" t="str">
        <f>VLOOKUP(F158,[1]programet!$A:$B,2,FALSE)</f>
        <v xml:space="preserve">Arti dhe Kultura </v>
      </c>
      <c r="H158" s="72">
        <v>602</v>
      </c>
      <c r="I158" s="72" t="str">
        <f>VLOOKUP(H158,[1]llogarite!$A:$B,2,FALSE)</f>
        <v>Mallra dhe
Sherbime</v>
      </c>
      <c r="J158" s="72">
        <v>3535</v>
      </c>
      <c r="K158" s="72" t="s">
        <v>15</v>
      </c>
      <c r="L158" s="72" t="str">
        <f>VLOOKUP(K158,[1]produkt!$A:$B,2,FALSE)</f>
        <v>Veprimtari promovuese te materialeve filmike, pjesë e fondit të kinematografisë shqiptare dhe asaj të huaj.</v>
      </c>
      <c r="M158" s="73">
        <v>200000</v>
      </c>
      <c r="N158" s="73">
        <v>0</v>
      </c>
      <c r="O158" s="73">
        <v>70000</v>
      </c>
      <c r="P158" s="73">
        <v>130000</v>
      </c>
      <c r="Q158" s="90">
        <f t="shared" si="21"/>
        <v>0.35</v>
      </c>
    </row>
    <row r="159" spans="1:17" x14ac:dyDescent="0.2">
      <c r="A159" s="74"/>
      <c r="B159" s="74"/>
      <c r="C159" s="74"/>
      <c r="D159" s="74" t="s">
        <v>154</v>
      </c>
      <c r="E159" s="74"/>
      <c r="F159" s="74"/>
      <c r="G159" s="74"/>
      <c r="H159" s="74"/>
      <c r="I159" s="74"/>
      <c r="J159" s="74"/>
      <c r="K159" s="74"/>
      <c r="L159" s="74"/>
      <c r="M159" s="75">
        <f>SUM(M152:M158)</f>
        <v>17089046</v>
      </c>
      <c r="N159" s="75">
        <f t="shared" ref="N159:P159" si="24">SUM(N152:N158)</f>
        <v>0</v>
      </c>
      <c r="O159" s="75">
        <f t="shared" si="24"/>
        <v>16936810.199999999</v>
      </c>
      <c r="P159" s="75">
        <f t="shared" si="24"/>
        <v>152235.79999999999</v>
      </c>
      <c r="Q159" s="93">
        <f t="shared" si="21"/>
        <v>0.99109161506148435</v>
      </c>
    </row>
    <row r="160" spans="1:17" s="68" customFormat="1" ht="15" x14ac:dyDescent="0.25">
      <c r="A160" s="72">
        <v>1</v>
      </c>
      <c r="B160" s="72">
        <v>12</v>
      </c>
      <c r="C160" s="72">
        <v>1012021</v>
      </c>
      <c r="D160" s="72" t="str">
        <f>VLOOKUP(C160,[1]institucion!$A:$B,2,FALSE)</f>
        <v>Galeria Kombetare e arteve (3535)</v>
      </c>
      <c r="E160" s="72" t="s">
        <v>0</v>
      </c>
      <c r="F160" s="72">
        <v>8230</v>
      </c>
      <c r="G160" s="72" t="str">
        <f>VLOOKUP(F160,[1]programet!$A:$B,2,FALSE)</f>
        <v xml:space="preserve">Arti dhe Kultura </v>
      </c>
      <c r="H160" s="72">
        <v>600</v>
      </c>
      <c r="I160" s="72" t="str">
        <f>VLOOKUP(H160,[1]llogarite!$A:$B,2,FALSE)</f>
        <v>Pagat</v>
      </c>
      <c r="J160" s="72">
        <v>3535</v>
      </c>
      <c r="K160" s="72" t="s">
        <v>12</v>
      </c>
      <c r="L160" s="72" t="str">
        <f>VLOOKUP(K160,[1]produkt!$A:$B,2,FALSE)</f>
        <v>Ekspozita me vepra pjesë e fondit të GKA, të përkohshme të autorëve të traditës dhe bashkëkohore, autorë të diasporës dhe të huaj.</v>
      </c>
      <c r="M160" s="73">
        <v>25942837</v>
      </c>
      <c r="N160" s="73">
        <v>0</v>
      </c>
      <c r="O160" s="73">
        <v>25857179</v>
      </c>
      <c r="P160" s="73">
        <v>85658</v>
      </c>
      <c r="Q160" s="90">
        <f t="shared" si="21"/>
        <v>0.99669820228219452</v>
      </c>
    </row>
    <row r="161" spans="1:17" s="68" customFormat="1" ht="15" x14ac:dyDescent="0.25">
      <c r="A161" s="72">
        <v>1</v>
      </c>
      <c r="B161" s="72">
        <v>12</v>
      </c>
      <c r="C161" s="72">
        <v>1012021</v>
      </c>
      <c r="D161" s="72" t="str">
        <f>VLOOKUP(C161,[1]institucion!$A:$B,2,FALSE)</f>
        <v>Galeria Kombetare e arteve (3535)</v>
      </c>
      <c r="E161" s="72" t="s">
        <v>0</v>
      </c>
      <c r="F161" s="72">
        <v>8230</v>
      </c>
      <c r="G161" s="72" t="str">
        <f>VLOOKUP(F161,[1]programet!$A:$B,2,FALSE)</f>
        <v xml:space="preserve">Arti dhe Kultura </v>
      </c>
      <c r="H161" s="72">
        <v>601</v>
      </c>
      <c r="I161" s="72" t="str">
        <f>VLOOKUP(H161,[1]llogarite!$A:$B,2,FALSE)</f>
        <v>Kontrib.e
 Sigurimeve Shoqerore</v>
      </c>
      <c r="J161" s="72">
        <v>3535</v>
      </c>
      <c r="K161" s="72" t="s">
        <v>12</v>
      </c>
      <c r="L161" s="72" t="str">
        <f>VLOOKUP(K161,[1]produkt!$A:$B,2,FALSE)</f>
        <v>Ekspozita me vepra pjesë e fondit të GKA, të përkohshme të autorëve të traditës dhe bashkëkohore, autorë të diasporës dhe të huaj.</v>
      </c>
      <c r="M161" s="73">
        <v>4966344</v>
      </c>
      <c r="N161" s="73">
        <v>0</v>
      </c>
      <c r="O161" s="73">
        <v>4292346</v>
      </c>
      <c r="P161" s="73">
        <v>673998</v>
      </c>
      <c r="Q161" s="90">
        <f t="shared" si="21"/>
        <v>0.86428688789983132</v>
      </c>
    </row>
    <row r="162" spans="1:17" s="68" customFormat="1" ht="15" x14ac:dyDescent="0.25">
      <c r="A162" s="72">
        <v>1</v>
      </c>
      <c r="B162" s="72">
        <v>12</v>
      </c>
      <c r="C162" s="72">
        <v>1012021</v>
      </c>
      <c r="D162" s="72" t="str">
        <f>VLOOKUP(C162,[1]institucion!$A:$B,2,FALSE)</f>
        <v>Galeria Kombetare e arteve (3535)</v>
      </c>
      <c r="E162" s="72" t="s">
        <v>0</v>
      </c>
      <c r="F162" s="72">
        <v>8230</v>
      </c>
      <c r="G162" s="72" t="str">
        <f>VLOOKUP(F162,[1]programet!$A:$B,2,FALSE)</f>
        <v xml:space="preserve">Arti dhe Kultura </v>
      </c>
      <c r="H162" s="72">
        <v>602</v>
      </c>
      <c r="I162" s="72" t="str">
        <f>VLOOKUP(H162,[1]llogarite!$A:$B,2,FALSE)</f>
        <v>Mallra dhe
Sherbime</v>
      </c>
      <c r="J162" s="72">
        <v>3535</v>
      </c>
      <c r="K162" s="72" t="s">
        <v>12</v>
      </c>
      <c r="L162" s="72" t="str">
        <f>VLOOKUP(K162,[1]produkt!$A:$B,2,FALSE)</f>
        <v>Ekspozita me vepra pjesë e fondit të GKA, të përkohshme të autorëve të traditës dhe bashkëkohore, autorë të diasporës dhe të huaj.</v>
      </c>
      <c r="M162" s="73">
        <v>5000000</v>
      </c>
      <c r="N162" s="73">
        <v>0</v>
      </c>
      <c r="O162" s="73">
        <v>4393708</v>
      </c>
      <c r="P162" s="73">
        <v>606292</v>
      </c>
      <c r="Q162" s="90">
        <f t="shared" si="21"/>
        <v>0.87874160000000001</v>
      </c>
    </row>
    <row r="163" spans="1:17" s="68" customFormat="1" ht="15" x14ac:dyDescent="0.25">
      <c r="A163" s="72">
        <v>1</v>
      </c>
      <c r="B163" s="72">
        <v>12</v>
      </c>
      <c r="C163" s="72">
        <v>1012021</v>
      </c>
      <c r="D163" s="72" t="str">
        <f>VLOOKUP(C163,[1]institucion!$A:$B,2,FALSE)</f>
        <v>Galeria Kombetare e arteve (3535)</v>
      </c>
      <c r="E163" s="72" t="s">
        <v>0</v>
      </c>
      <c r="F163" s="72">
        <v>8230</v>
      </c>
      <c r="G163" s="72" t="str">
        <f>VLOOKUP(F163,[1]programet!$A:$B,2,FALSE)</f>
        <v xml:space="preserve">Arti dhe Kultura </v>
      </c>
      <c r="H163" s="72">
        <v>604</v>
      </c>
      <c r="I163" s="72" t="str">
        <f>VLOOKUP(H163,[1]llogarite!$A:$B,2,FALSE)</f>
        <v>Te Tjera
Transfer.Korrente Brendshme</v>
      </c>
      <c r="J163" s="72">
        <v>3535</v>
      </c>
      <c r="K163" s="72" t="s">
        <v>12</v>
      </c>
      <c r="L163" s="72" t="str">
        <f>VLOOKUP(K163,[1]produkt!$A:$B,2,FALSE)</f>
        <v>Ekspozita me vepra pjesë e fondit të GKA, të përkohshme të autorëve të traditës dhe bashkëkohore, autorë të diasporës dhe të huaj.</v>
      </c>
      <c r="M163" s="73">
        <v>6000000</v>
      </c>
      <c r="N163" s="73">
        <v>0</v>
      </c>
      <c r="O163" s="73">
        <v>6000000</v>
      </c>
      <c r="P163" s="73">
        <v>0</v>
      </c>
      <c r="Q163" s="90">
        <f t="shared" si="21"/>
        <v>1</v>
      </c>
    </row>
    <row r="164" spans="1:17" s="68" customFormat="1" ht="15" x14ac:dyDescent="0.25">
      <c r="A164" s="72">
        <v>1</v>
      </c>
      <c r="B164" s="72">
        <v>12</v>
      </c>
      <c r="C164" s="72">
        <v>1012021</v>
      </c>
      <c r="D164" s="72" t="str">
        <f>VLOOKUP(C164,[1]institucion!$A:$B,2,FALSE)</f>
        <v>Galeria Kombetare e arteve (3535)</v>
      </c>
      <c r="E164" s="72" t="s">
        <v>0</v>
      </c>
      <c r="F164" s="72">
        <v>8230</v>
      </c>
      <c r="G164" s="72" t="str">
        <f>VLOOKUP(F164,[1]programet!$A:$B,2,FALSE)</f>
        <v xml:space="preserve">Arti dhe Kultura </v>
      </c>
      <c r="H164" s="72">
        <v>606</v>
      </c>
      <c r="I164" s="72" t="str">
        <f>VLOOKUP(H164,[1]llogarite!$A:$B,2,FALSE)</f>
        <v>Transferta per Buxhetet Familiare dhe Individet</v>
      </c>
      <c r="J164" s="72">
        <v>3535</v>
      </c>
      <c r="K164" s="72" t="s">
        <v>12</v>
      </c>
      <c r="L164" s="72" t="str">
        <f>VLOOKUP(K164,[1]produkt!$A:$B,2,FALSE)</f>
        <v>Ekspozita me vepra pjesë e fondit të GKA, të përkohshme të autorëve të traditës dhe bashkëkohore, autorë të diasporës dhe të huaj.</v>
      </c>
      <c r="M164" s="73">
        <v>24000</v>
      </c>
      <c r="N164" s="73">
        <v>0</v>
      </c>
      <c r="O164" s="73">
        <v>0</v>
      </c>
      <c r="P164" s="73">
        <v>24000</v>
      </c>
      <c r="Q164" s="90">
        <f t="shared" si="21"/>
        <v>0</v>
      </c>
    </row>
    <row r="165" spans="1:17" s="68" customFormat="1" ht="15" x14ac:dyDescent="0.25">
      <c r="A165" s="72">
        <v>1</v>
      </c>
      <c r="B165" s="72">
        <v>12</v>
      </c>
      <c r="C165" s="72">
        <v>1012021</v>
      </c>
      <c r="D165" s="72" t="str">
        <f>VLOOKUP(C165,[1]institucion!$A:$B,2,FALSE)</f>
        <v>Galeria Kombetare e arteve (3535)</v>
      </c>
      <c r="E165" s="72" t="s">
        <v>20</v>
      </c>
      <c r="F165" s="72">
        <v>8230</v>
      </c>
      <c r="G165" s="72" t="str">
        <f>VLOOKUP(F165,[1]programet!$A:$B,2,FALSE)</f>
        <v xml:space="preserve">Arti dhe Kultura </v>
      </c>
      <c r="H165" s="72">
        <v>602</v>
      </c>
      <c r="I165" s="72" t="str">
        <f>VLOOKUP(H165,[1]llogarite!$A:$B,2,FALSE)</f>
        <v>Mallra dhe
Sherbime</v>
      </c>
      <c r="J165" s="72">
        <v>3535</v>
      </c>
      <c r="K165" s="72" t="s">
        <v>12</v>
      </c>
      <c r="L165" s="72" t="str">
        <f>VLOOKUP(K165,[1]produkt!$A:$B,2,FALSE)</f>
        <v>Ekspozita me vepra pjesë e fondit të GKA, të përkohshme të autorëve të traditës dhe bashkëkohore, autorë të diasporës dhe të huaj.</v>
      </c>
      <c r="M165" s="73">
        <v>400000</v>
      </c>
      <c r="N165" s="73">
        <v>0</v>
      </c>
      <c r="O165" s="73">
        <v>0</v>
      </c>
      <c r="P165" s="73">
        <v>400000</v>
      </c>
      <c r="Q165" s="90">
        <f t="shared" si="21"/>
        <v>0</v>
      </c>
    </row>
    <row r="166" spans="1:17" x14ac:dyDescent="0.2">
      <c r="A166" s="74"/>
      <c r="B166" s="74"/>
      <c r="C166" s="74"/>
      <c r="D166" s="74" t="s">
        <v>154</v>
      </c>
      <c r="E166" s="74"/>
      <c r="F166" s="74"/>
      <c r="G166" s="74"/>
      <c r="H166" s="74"/>
      <c r="I166" s="74"/>
      <c r="J166" s="74"/>
      <c r="K166" s="74"/>
      <c r="L166" s="74"/>
      <c r="M166" s="75">
        <f>SUM(M160:M165)</f>
        <v>42333181</v>
      </c>
      <c r="N166" s="75">
        <f t="shared" ref="N166:P166" si="25">SUM(N160:N165)</f>
        <v>0</v>
      </c>
      <c r="O166" s="75">
        <f t="shared" si="25"/>
        <v>40543233</v>
      </c>
      <c r="P166" s="75">
        <f t="shared" si="25"/>
        <v>1789948</v>
      </c>
      <c r="Q166" s="93">
        <f t="shared" si="21"/>
        <v>0.95771761162951585</v>
      </c>
    </row>
    <row r="167" spans="1:17" s="68" customFormat="1" ht="15" x14ac:dyDescent="0.25">
      <c r="A167" s="72">
        <v>1</v>
      </c>
      <c r="B167" s="72">
        <v>12</v>
      </c>
      <c r="C167" s="72">
        <v>1012022</v>
      </c>
      <c r="D167" s="72" t="str">
        <f>VLOOKUP(C167,[1]institucion!$A:$B,2,FALSE)</f>
        <v>Teatri Kombetar (3535)</v>
      </c>
      <c r="E167" s="72" t="s">
        <v>0</v>
      </c>
      <c r="F167" s="72">
        <v>8230</v>
      </c>
      <c r="G167" s="72" t="str">
        <f>VLOOKUP(F167,[1]programet!$A:$B,2,FALSE)</f>
        <v xml:space="preserve">Arti dhe Kultura </v>
      </c>
      <c r="H167" s="72">
        <v>600</v>
      </c>
      <c r="I167" s="72" t="str">
        <f>VLOOKUP(H167,[1]llogarite!$A:$B,2,FALSE)</f>
        <v>Pagat</v>
      </c>
      <c r="J167" s="72">
        <v>3535</v>
      </c>
      <c r="K167" s="72" t="s">
        <v>10</v>
      </c>
      <c r="L167" s="72" t="str">
        <f>VLOOKUP(K167,[1]produkt!$A:$B,2,FALSE)</f>
        <v>Premiera dhe shfaqje artistike të zhanrit skenik teatror klasik dhe bashkëkohor.</v>
      </c>
      <c r="M167" s="73">
        <v>81900942</v>
      </c>
      <c r="N167" s="73">
        <v>0</v>
      </c>
      <c r="O167" s="73">
        <v>81867125</v>
      </c>
      <c r="P167" s="73">
        <v>33817</v>
      </c>
      <c r="Q167" s="90">
        <f t="shared" si="21"/>
        <v>0.99958709876621443</v>
      </c>
    </row>
    <row r="168" spans="1:17" s="68" customFormat="1" ht="15" x14ac:dyDescent="0.25">
      <c r="A168" s="72">
        <v>1</v>
      </c>
      <c r="B168" s="72">
        <v>12</v>
      </c>
      <c r="C168" s="72">
        <v>1012022</v>
      </c>
      <c r="D168" s="72" t="str">
        <f>VLOOKUP(C168,[1]institucion!$A:$B,2,FALSE)</f>
        <v>Teatri Kombetar (3535)</v>
      </c>
      <c r="E168" s="72" t="s">
        <v>0</v>
      </c>
      <c r="F168" s="72">
        <v>8230</v>
      </c>
      <c r="G168" s="72" t="str">
        <f>VLOOKUP(F168,[1]programet!$A:$B,2,FALSE)</f>
        <v xml:space="preserve">Arti dhe Kultura </v>
      </c>
      <c r="H168" s="72">
        <v>601</v>
      </c>
      <c r="I168" s="72" t="str">
        <f>VLOOKUP(H168,[1]llogarite!$A:$B,2,FALSE)</f>
        <v>Kontrib.e
 Sigurimeve Shoqerore</v>
      </c>
      <c r="J168" s="72">
        <v>3535</v>
      </c>
      <c r="K168" s="72" t="s">
        <v>10</v>
      </c>
      <c r="L168" s="72" t="str">
        <f>VLOOKUP(K168,[1]produkt!$A:$B,2,FALSE)</f>
        <v>Premiera dhe shfaqje artistike të zhanrit skenik teatror klasik dhe bashkëkohor.</v>
      </c>
      <c r="M168" s="73">
        <v>13705550</v>
      </c>
      <c r="N168" s="73">
        <v>0</v>
      </c>
      <c r="O168" s="73">
        <v>13502477</v>
      </c>
      <c r="P168" s="73">
        <v>203073</v>
      </c>
      <c r="Q168" s="90">
        <f t="shared" si="21"/>
        <v>0.9851831557288836</v>
      </c>
    </row>
    <row r="169" spans="1:17" s="68" customFormat="1" ht="15" x14ac:dyDescent="0.25">
      <c r="A169" s="72">
        <v>1</v>
      </c>
      <c r="B169" s="72">
        <v>12</v>
      </c>
      <c r="C169" s="72">
        <v>1012022</v>
      </c>
      <c r="D169" s="72" t="str">
        <f>VLOOKUP(C169,[1]institucion!$A:$B,2,FALSE)</f>
        <v>Teatri Kombetar (3535)</v>
      </c>
      <c r="E169" s="72" t="s">
        <v>0</v>
      </c>
      <c r="F169" s="72">
        <v>8230</v>
      </c>
      <c r="G169" s="72" t="str">
        <f>VLOOKUP(F169,[1]programet!$A:$B,2,FALSE)</f>
        <v xml:space="preserve">Arti dhe Kultura </v>
      </c>
      <c r="H169" s="72">
        <v>602</v>
      </c>
      <c r="I169" s="72" t="str">
        <f>VLOOKUP(H169,[1]llogarite!$A:$B,2,FALSE)</f>
        <v>Mallra dhe
Sherbime</v>
      </c>
      <c r="J169" s="72">
        <v>3535</v>
      </c>
      <c r="K169" s="72" t="s">
        <v>10</v>
      </c>
      <c r="L169" s="72" t="str">
        <f>VLOOKUP(K169,[1]produkt!$A:$B,2,FALSE)</f>
        <v>Premiera dhe shfaqje artistike të zhanrit skenik teatror klasik dhe bashkëkohor.</v>
      </c>
      <c r="M169" s="73">
        <v>12500002</v>
      </c>
      <c r="N169" s="73">
        <v>0.49</v>
      </c>
      <c r="O169" s="73">
        <v>12499365.710000001</v>
      </c>
      <c r="P169" s="73">
        <v>635.79999999999995</v>
      </c>
      <c r="Q169" s="90">
        <f t="shared" si="21"/>
        <v>0.99994909680814459</v>
      </c>
    </row>
    <row r="170" spans="1:17" s="68" customFormat="1" ht="15" x14ac:dyDescent="0.25">
      <c r="A170" s="72">
        <v>1</v>
      </c>
      <c r="B170" s="72">
        <v>12</v>
      </c>
      <c r="C170" s="72">
        <v>1012022</v>
      </c>
      <c r="D170" s="72" t="str">
        <f>VLOOKUP(C170,[1]institucion!$A:$B,2,FALSE)</f>
        <v>Teatri Kombetar (3535)</v>
      </c>
      <c r="E170" s="72" t="s">
        <v>0</v>
      </c>
      <c r="F170" s="72">
        <v>8230</v>
      </c>
      <c r="G170" s="72" t="str">
        <f>VLOOKUP(F170,[1]programet!$A:$B,2,FALSE)</f>
        <v xml:space="preserve">Arti dhe Kultura </v>
      </c>
      <c r="H170" s="72">
        <v>604</v>
      </c>
      <c r="I170" s="72" t="str">
        <f>VLOOKUP(H170,[1]llogarite!$A:$B,2,FALSE)</f>
        <v>Te Tjera
Transfer.Korrente Brendshme</v>
      </c>
      <c r="J170" s="72">
        <v>3535</v>
      </c>
      <c r="K170" s="72" t="s">
        <v>10</v>
      </c>
      <c r="L170" s="72" t="str">
        <f>VLOOKUP(K170,[1]produkt!$A:$B,2,FALSE)</f>
        <v>Premiera dhe shfaqje artistike të zhanrit skenik teatror klasik dhe bashkëkohor.</v>
      </c>
      <c r="M170" s="73">
        <v>26932403</v>
      </c>
      <c r="N170" s="73">
        <v>0</v>
      </c>
      <c r="O170" s="73">
        <v>25985752</v>
      </c>
      <c r="P170" s="73">
        <v>946651</v>
      </c>
      <c r="Q170" s="90">
        <f t="shared" si="21"/>
        <v>0.96485085270705329</v>
      </c>
    </row>
    <row r="171" spans="1:17" s="68" customFormat="1" ht="15" x14ac:dyDescent="0.25">
      <c r="A171" s="72">
        <v>1</v>
      </c>
      <c r="B171" s="72">
        <v>12</v>
      </c>
      <c r="C171" s="72">
        <v>1012022</v>
      </c>
      <c r="D171" s="72" t="str">
        <f>VLOOKUP(C171,[1]institucion!$A:$B,2,FALSE)</f>
        <v>Teatri Kombetar (3535)</v>
      </c>
      <c r="E171" s="72" t="s">
        <v>0</v>
      </c>
      <c r="F171" s="72">
        <v>8230</v>
      </c>
      <c r="G171" s="72" t="str">
        <f>VLOOKUP(F171,[1]programet!$A:$B,2,FALSE)</f>
        <v xml:space="preserve">Arti dhe Kultura </v>
      </c>
      <c r="H171" s="72">
        <v>605</v>
      </c>
      <c r="I171" s="72" t="str">
        <f>VLOOKUP(H171,[1]llogarite!$A:$B,2,FALSE)</f>
        <v>Transfer.
Korrente te Huaja</v>
      </c>
      <c r="J171" s="72">
        <v>3535</v>
      </c>
      <c r="K171" s="72" t="s">
        <v>10</v>
      </c>
      <c r="L171" s="72" t="str">
        <f>VLOOKUP(K171,[1]produkt!$A:$B,2,FALSE)</f>
        <v>Premiera dhe shfaqje artistike të zhanrit skenik teatror klasik dhe bashkëkohor.</v>
      </c>
      <c r="M171" s="73">
        <v>680000</v>
      </c>
      <c r="N171" s="73">
        <v>0</v>
      </c>
      <c r="O171" s="73">
        <v>667290</v>
      </c>
      <c r="P171" s="73">
        <v>12710</v>
      </c>
      <c r="Q171" s="90">
        <f t="shared" si="21"/>
        <v>0.98130882352941173</v>
      </c>
    </row>
    <row r="172" spans="1:17" s="68" customFormat="1" ht="15" x14ac:dyDescent="0.25">
      <c r="A172" s="72">
        <v>1</v>
      </c>
      <c r="B172" s="72">
        <v>12</v>
      </c>
      <c r="C172" s="72">
        <v>1012022</v>
      </c>
      <c r="D172" s="72" t="str">
        <f>VLOOKUP(C172,[1]institucion!$A:$B,2,FALSE)</f>
        <v>Teatri Kombetar (3535)</v>
      </c>
      <c r="E172" s="72" t="s">
        <v>0</v>
      </c>
      <c r="F172" s="72">
        <v>8230</v>
      </c>
      <c r="G172" s="72" t="str">
        <f>VLOOKUP(F172,[1]programet!$A:$B,2,FALSE)</f>
        <v xml:space="preserve">Arti dhe Kultura </v>
      </c>
      <c r="H172" s="72">
        <v>606</v>
      </c>
      <c r="I172" s="72" t="str">
        <f>VLOOKUP(H172,[1]llogarite!$A:$B,2,FALSE)</f>
        <v>Transferta per Buxhetet Familiare dhe Individet</v>
      </c>
      <c r="J172" s="72">
        <v>3535</v>
      </c>
      <c r="K172" s="72" t="s">
        <v>10</v>
      </c>
      <c r="L172" s="72" t="str">
        <f>VLOOKUP(K172,[1]produkt!$A:$B,2,FALSE)</f>
        <v>Premiera dhe shfaqje artistike të zhanrit skenik teatror klasik dhe bashkëkohor.</v>
      </c>
      <c r="M172" s="73">
        <v>248240</v>
      </c>
      <c r="N172" s="73">
        <v>0</v>
      </c>
      <c r="O172" s="73">
        <v>200240</v>
      </c>
      <c r="P172" s="73">
        <v>48000</v>
      </c>
      <c r="Q172" s="90">
        <f t="shared" si="21"/>
        <v>0.80663873670641317</v>
      </c>
    </row>
    <row r="173" spans="1:17" s="68" customFormat="1" ht="15" x14ac:dyDescent="0.25">
      <c r="A173" s="72">
        <v>1</v>
      </c>
      <c r="B173" s="72">
        <v>12</v>
      </c>
      <c r="C173" s="72">
        <v>1012022</v>
      </c>
      <c r="D173" s="72" t="str">
        <f>VLOOKUP(C173,[1]institucion!$A:$B,2,FALSE)</f>
        <v>Teatri Kombetar (3535)</v>
      </c>
      <c r="E173" s="72" t="s">
        <v>20</v>
      </c>
      <c r="F173" s="72">
        <v>8230</v>
      </c>
      <c r="G173" s="72" t="str">
        <f>VLOOKUP(F173,[1]programet!$A:$B,2,FALSE)</f>
        <v xml:space="preserve">Arti dhe Kultura </v>
      </c>
      <c r="H173" s="72">
        <v>602</v>
      </c>
      <c r="I173" s="72" t="str">
        <f>VLOOKUP(H173,[1]llogarite!$A:$B,2,FALSE)</f>
        <v>Mallra dhe
Sherbime</v>
      </c>
      <c r="J173" s="72">
        <v>3535</v>
      </c>
      <c r="K173" s="72" t="s">
        <v>10</v>
      </c>
      <c r="L173" s="72" t="str">
        <f>VLOOKUP(K173,[1]produkt!$A:$B,2,FALSE)</f>
        <v>Premiera dhe shfaqje artistike të zhanrit skenik teatror klasik dhe bashkëkohor.</v>
      </c>
      <c r="M173" s="73">
        <v>2500000</v>
      </c>
      <c r="N173" s="73">
        <v>0</v>
      </c>
      <c r="O173" s="73">
        <v>1294219</v>
      </c>
      <c r="P173" s="73">
        <v>1205781</v>
      </c>
      <c r="Q173" s="90">
        <f t="shared" si="21"/>
        <v>0.51768760000000003</v>
      </c>
    </row>
    <row r="174" spans="1:17" x14ac:dyDescent="0.2">
      <c r="A174" s="74"/>
      <c r="B174" s="74"/>
      <c r="C174" s="74"/>
      <c r="D174" s="74" t="s">
        <v>154</v>
      </c>
      <c r="E174" s="74"/>
      <c r="F174" s="74"/>
      <c r="G174" s="74"/>
      <c r="H174" s="74"/>
      <c r="I174" s="74"/>
      <c r="J174" s="74"/>
      <c r="K174" s="74"/>
      <c r="L174" s="74"/>
      <c r="M174" s="75">
        <f>SUM(M167:M173)</f>
        <v>138467137</v>
      </c>
      <c r="N174" s="75">
        <f t="shared" ref="N174:P174" si="26">SUM(N167:N173)</f>
        <v>0.49</v>
      </c>
      <c r="O174" s="75">
        <f t="shared" si="26"/>
        <v>136016468.71000001</v>
      </c>
      <c r="P174" s="75">
        <f t="shared" si="26"/>
        <v>2450667.7999999998</v>
      </c>
      <c r="Q174" s="93">
        <f t="shared" si="21"/>
        <v>0.98230144463808777</v>
      </c>
    </row>
    <row r="175" spans="1:17" s="68" customFormat="1" ht="15" x14ac:dyDescent="0.25">
      <c r="A175" s="72">
        <v>1</v>
      </c>
      <c r="B175" s="72">
        <v>12</v>
      </c>
      <c r="C175" s="72">
        <v>1012024</v>
      </c>
      <c r="D175" s="72" t="str">
        <f>VLOOKUP(C175,[1]institucion!$A:$B,2,FALSE)</f>
        <v>Teatri Operas dhe Baletit (3535)</v>
      </c>
      <c r="E175" s="72" t="s">
        <v>0</v>
      </c>
      <c r="F175" s="72">
        <v>8230</v>
      </c>
      <c r="G175" s="72" t="str">
        <f>VLOOKUP(F175,[1]programet!$A:$B,2,FALSE)</f>
        <v xml:space="preserve">Arti dhe Kultura </v>
      </c>
      <c r="H175" s="72">
        <v>600</v>
      </c>
      <c r="I175" s="72" t="str">
        <f>VLOOKUP(H175,[1]llogarite!$A:$B,2,FALSE)</f>
        <v>Pagat</v>
      </c>
      <c r="J175" s="72">
        <v>3535</v>
      </c>
      <c r="K175" s="72" t="s">
        <v>9</v>
      </c>
      <c r="L175" s="72" t="str">
        <f>VLOOKUP(K175,[1]produkt!$A:$B,2,FALSE)</f>
        <v>Premiera dhe shfaqje artistike të zhanrit skenik operistik, koreografik dhe folklorit kombëtar.</v>
      </c>
      <c r="M175" s="73">
        <v>380601716</v>
      </c>
      <c r="N175" s="73">
        <v>0</v>
      </c>
      <c r="O175" s="73">
        <v>380164936</v>
      </c>
      <c r="P175" s="73">
        <v>436780</v>
      </c>
      <c r="Q175" s="90">
        <f t="shared" si="21"/>
        <v>0.99885239613580723</v>
      </c>
    </row>
    <row r="176" spans="1:17" s="68" customFormat="1" ht="15" x14ac:dyDescent="0.25">
      <c r="A176" s="72">
        <v>1</v>
      </c>
      <c r="B176" s="72">
        <v>12</v>
      </c>
      <c r="C176" s="72">
        <v>1012024</v>
      </c>
      <c r="D176" s="72" t="str">
        <f>VLOOKUP(C176,[1]institucion!$A:$B,2,FALSE)</f>
        <v>Teatri Operas dhe Baletit (3535)</v>
      </c>
      <c r="E176" s="72" t="s">
        <v>0</v>
      </c>
      <c r="F176" s="72">
        <v>8230</v>
      </c>
      <c r="G176" s="72" t="str">
        <f>VLOOKUP(F176,[1]programet!$A:$B,2,FALSE)</f>
        <v xml:space="preserve">Arti dhe Kultura </v>
      </c>
      <c r="H176" s="72">
        <v>601</v>
      </c>
      <c r="I176" s="72" t="str">
        <f>VLOOKUP(H176,[1]llogarite!$A:$B,2,FALSE)</f>
        <v>Kontrib.e
 Sigurimeve Shoqerore</v>
      </c>
      <c r="J176" s="72">
        <v>3535</v>
      </c>
      <c r="K176" s="72" t="s">
        <v>9</v>
      </c>
      <c r="L176" s="72" t="str">
        <f>VLOOKUP(K176,[1]produkt!$A:$B,2,FALSE)</f>
        <v>Premiera dhe shfaqje artistike të zhanrit skenik operistik, koreografik dhe folklorit kombëtar.</v>
      </c>
      <c r="M176" s="73">
        <v>60749325</v>
      </c>
      <c r="N176" s="73">
        <v>0</v>
      </c>
      <c r="O176" s="73">
        <v>60089877</v>
      </c>
      <c r="P176" s="73">
        <v>659448</v>
      </c>
      <c r="Q176" s="90">
        <f t="shared" si="21"/>
        <v>0.98914476827520303</v>
      </c>
    </row>
    <row r="177" spans="1:17" s="68" customFormat="1" ht="15" x14ac:dyDescent="0.25">
      <c r="A177" s="72">
        <v>1</v>
      </c>
      <c r="B177" s="72">
        <v>12</v>
      </c>
      <c r="C177" s="72">
        <v>1012024</v>
      </c>
      <c r="D177" s="72" t="str">
        <f>VLOOKUP(C177,[1]institucion!$A:$B,2,FALSE)</f>
        <v>Teatri Operas dhe Baletit (3535)</v>
      </c>
      <c r="E177" s="72" t="s">
        <v>0</v>
      </c>
      <c r="F177" s="72">
        <v>8230</v>
      </c>
      <c r="G177" s="72" t="str">
        <f>VLOOKUP(F177,[1]programet!$A:$B,2,FALSE)</f>
        <v xml:space="preserve">Arti dhe Kultura </v>
      </c>
      <c r="H177" s="72">
        <v>602</v>
      </c>
      <c r="I177" s="72" t="str">
        <f>VLOOKUP(H177,[1]llogarite!$A:$B,2,FALSE)</f>
        <v>Mallra dhe
Sherbime</v>
      </c>
      <c r="J177" s="72">
        <v>3535</v>
      </c>
      <c r="K177" s="72" t="s">
        <v>9</v>
      </c>
      <c r="L177" s="72" t="str">
        <f>VLOOKUP(K177,[1]produkt!$A:$B,2,FALSE)</f>
        <v>Premiera dhe shfaqje artistike të zhanrit skenik operistik, koreografik dhe folklorit kombëtar.</v>
      </c>
      <c r="M177" s="73">
        <v>23859367</v>
      </c>
      <c r="N177" s="73">
        <v>84</v>
      </c>
      <c r="O177" s="73">
        <v>23859283</v>
      </c>
      <c r="P177" s="73">
        <v>0</v>
      </c>
      <c r="Q177" s="90">
        <f t="shared" si="21"/>
        <v>0.9999964793701358</v>
      </c>
    </row>
    <row r="178" spans="1:17" s="68" customFormat="1" ht="15" x14ac:dyDescent="0.25">
      <c r="A178" s="72">
        <v>1</v>
      </c>
      <c r="B178" s="72">
        <v>12</v>
      </c>
      <c r="C178" s="72">
        <v>1012024</v>
      </c>
      <c r="D178" s="72" t="str">
        <f>VLOOKUP(C178,[1]institucion!$A:$B,2,FALSE)</f>
        <v>Teatri Operas dhe Baletit (3535)</v>
      </c>
      <c r="E178" s="72" t="s">
        <v>0</v>
      </c>
      <c r="F178" s="72">
        <v>8230</v>
      </c>
      <c r="G178" s="72" t="str">
        <f>VLOOKUP(F178,[1]programet!$A:$B,2,FALSE)</f>
        <v xml:space="preserve">Arti dhe Kultura </v>
      </c>
      <c r="H178" s="72">
        <v>604</v>
      </c>
      <c r="I178" s="72" t="str">
        <f>VLOOKUP(H178,[1]llogarite!$A:$B,2,FALSE)</f>
        <v>Te Tjera
Transfer.Korrente Brendshme</v>
      </c>
      <c r="J178" s="72">
        <v>3535</v>
      </c>
      <c r="K178" s="72" t="s">
        <v>9</v>
      </c>
      <c r="L178" s="72" t="str">
        <f>VLOOKUP(K178,[1]produkt!$A:$B,2,FALSE)</f>
        <v>Premiera dhe shfaqje artistike të zhanrit skenik operistik, koreografik dhe folklorit kombëtar.</v>
      </c>
      <c r="M178" s="73">
        <v>84738127</v>
      </c>
      <c r="N178" s="73">
        <v>0</v>
      </c>
      <c r="O178" s="73">
        <v>84738127</v>
      </c>
      <c r="P178" s="73">
        <v>0</v>
      </c>
      <c r="Q178" s="90">
        <f t="shared" si="21"/>
        <v>1</v>
      </c>
    </row>
    <row r="179" spans="1:17" s="68" customFormat="1" ht="15" x14ac:dyDescent="0.25">
      <c r="A179" s="72">
        <v>1</v>
      </c>
      <c r="B179" s="72">
        <v>12</v>
      </c>
      <c r="C179" s="72">
        <v>1012024</v>
      </c>
      <c r="D179" s="72" t="str">
        <f>VLOOKUP(C179,[1]institucion!$A:$B,2,FALSE)</f>
        <v>Teatri Operas dhe Baletit (3535)</v>
      </c>
      <c r="E179" s="72" t="s">
        <v>0</v>
      </c>
      <c r="F179" s="72">
        <v>8230</v>
      </c>
      <c r="G179" s="72" t="str">
        <f>VLOOKUP(F179,[1]programet!$A:$B,2,FALSE)</f>
        <v xml:space="preserve">Arti dhe Kultura </v>
      </c>
      <c r="H179" s="72">
        <v>605</v>
      </c>
      <c r="I179" s="72" t="str">
        <f>VLOOKUP(H179,[1]llogarite!$A:$B,2,FALSE)</f>
        <v>Transfer.
Korrente te Huaja</v>
      </c>
      <c r="J179" s="72">
        <v>3535</v>
      </c>
      <c r="K179" s="72" t="s">
        <v>9</v>
      </c>
      <c r="L179" s="72" t="str">
        <f>VLOOKUP(K179,[1]produkt!$A:$B,2,FALSE)</f>
        <v>Premiera dhe shfaqje artistike të zhanrit skenik operistik, koreografik dhe folklorit kombëtar.</v>
      </c>
      <c r="M179" s="73">
        <v>380000</v>
      </c>
      <c r="N179" s="73">
        <v>0</v>
      </c>
      <c r="O179" s="73">
        <v>377305</v>
      </c>
      <c r="P179" s="73">
        <v>2695</v>
      </c>
      <c r="Q179" s="90">
        <f t="shared" si="21"/>
        <v>0.99290789473684216</v>
      </c>
    </row>
    <row r="180" spans="1:17" s="68" customFormat="1" ht="15" x14ac:dyDescent="0.25">
      <c r="A180" s="72">
        <v>1</v>
      </c>
      <c r="B180" s="72">
        <v>12</v>
      </c>
      <c r="C180" s="72">
        <v>1012024</v>
      </c>
      <c r="D180" s="72" t="str">
        <f>VLOOKUP(C180,[1]institucion!$A:$B,2,FALSE)</f>
        <v>Teatri Operas dhe Baletit (3535)</v>
      </c>
      <c r="E180" s="72" t="s">
        <v>0</v>
      </c>
      <c r="F180" s="72">
        <v>8230</v>
      </c>
      <c r="G180" s="72" t="str">
        <f>VLOOKUP(F180,[1]programet!$A:$B,2,FALSE)</f>
        <v xml:space="preserve">Arti dhe Kultura </v>
      </c>
      <c r="H180" s="72">
        <v>606</v>
      </c>
      <c r="I180" s="72" t="str">
        <f>VLOOKUP(H180,[1]llogarite!$A:$B,2,FALSE)</f>
        <v>Transferta per Buxhetet Familiare dhe Individet</v>
      </c>
      <c r="J180" s="72">
        <v>3535</v>
      </c>
      <c r="K180" s="72" t="s">
        <v>9</v>
      </c>
      <c r="L180" s="72" t="str">
        <f>VLOOKUP(K180,[1]produkt!$A:$B,2,FALSE)</f>
        <v>Premiera dhe shfaqje artistike të zhanrit skenik operistik, koreografik dhe folklorit kombëtar.</v>
      </c>
      <c r="M180" s="73">
        <v>1367080</v>
      </c>
      <c r="N180" s="73">
        <v>0</v>
      </c>
      <c r="O180" s="73">
        <v>1169400.5</v>
      </c>
      <c r="P180" s="73">
        <v>197679.5</v>
      </c>
      <c r="Q180" s="90">
        <f t="shared" si="21"/>
        <v>0.85540019603827133</v>
      </c>
    </row>
    <row r="181" spans="1:17" s="68" customFormat="1" ht="15" x14ac:dyDescent="0.25">
      <c r="A181" s="72">
        <v>1</v>
      </c>
      <c r="B181" s="72">
        <v>12</v>
      </c>
      <c r="C181" s="72">
        <v>1012024</v>
      </c>
      <c r="D181" s="72" t="str">
        <f>VLOOKUP(C181,[1]institucion!$A:$B,2,FALSE)</f>
        <v>Teatri Operas dhe Baletit (3535)</v>
      </c>
      <c r="E181" s="72" t="s">
        <v>20</v>
      </c>
      <c r="F181" s="72">
        <v>8230</v>
      </c>
      <c r="G181" s="72" t="str">
        <f>VLOOKUP(F181,[1]programet!$A:$B,2,FALSE)</f>
        <v xml:space="preserve">Arti dhe Kultura </v>
      </c>
      <c r="H181" s="72">
        <v>602</v>
      </c>
      <c r="I181" s="72" t="str">
        <f>VLOOKUP(H181,[1]llogarite!$A:$B,2,FALSE)</f>
        <v>Mallra dhe
Sherbime</v>
      </c>
      <c r="J181" s="72">
        <v>3535</v>
      </c>
      <c r="K181" s="72" t="s">
        <v>9</v>
      </c>
      <c r="L181" s="72" t="str">
        <f>VLOOKUP(K181,[1]produkt!$A:$B,2,FALSE)</f>
        <v>Premiera dhe shfaqje artistike të zhanrit skenik operistik, koreografik dhe folklorit kombëtar.</v>
      </c>
      <c r="M181" s="73">
        <v>8000000</v>
      </c>
      <c r="N181" s="73">
        <v>0</v>
      </c>
      <c r="O181" s="73">
        <v>8000000</v>
      </c>
      <c r="P181" s="73">
        <v>0</v>
      </c>
      <c r="Q181" s="90">
        <f t="shared" si="21"/>
        <v>1</v>
      </c>
    </row>
    <row r="182" spans="1:17" x14ac:dyDescent="0.2">
      <c r="A182" s="74"/>
      <c r="B182" s="74"/>
      <c r="C182" s="74"/>
      <c r="D182" s="74" t="s">
        <v>154</v>
      </c>
      <c r="E182" s="74"/>
      <c r="F182" s="74"/>
      <c r="G182" s="74"/>
      <c r="H182" s="74"/>
      <c r="I182" s="74"/>
      <c r="J182" s="74"/>
      <c r="K182" s="74"/>
      <c r="L182" s="74"/>
      <c r="M182" s="75">
        <f>SUM(M175:M181)</f>
        <v>559695615</v>
      </c>
      <c r="N182" s="75">
        <f t="shared" ref="N182:P182" si="27">SUM(N175:N181)</f>
        <v>84</v>
      </c>
      <c r="O182" s="75">
        <f t="shared" si="27"/>
        <v>558398928.5</v>
      </c>
      <c r="P182" s="75">
        <f t="shared" si="27"/>
        <v>1296602.5</v>
      </c>
      <c r="Q182" s="93">
        <f t="shared" si="21"/>
        <v>0.99768322912445906</v>
      </c>
    </row>
    <row r="183" spans="1:17" s="68" customFormat="1" ht="15" x14ac:dyDescent="0.25">
      <c r="A183" s="72">
        <v>1</v>
      </c>
      <c r="B183" s="72">
        <v>12</v>
      </c>
      <c r="C183" s="72">
        <v>1012025</v>
      </c>
      <c r="D183" s="72" t="str">
        <f>VLOOKUP(C183,[1]institucion!$A:$B,2,FALSE)</f>
        <v>Biblioteka kombetare (3535)</v>
      </c>
      <c r="E183" s="72" t="s">
        <v>0</v>
      </c>
      <c r="F183" s="72">
        <v>8230</v>
      </c>
      <c r="G183" s="72" t="str">
        <f>VLOOKUP(F183,[1]programet!$A:$B,2,FALSE)</f>
        <v xml:space="preserve">Arti dhe Kultura </v>
      </c>
      <c r="H183" s="72">
        <v>600</v>
      </c>
      <c r="I183" s="72" t="str">
        <f>VLOOKUP(H183,[1]llogarite!$A:$B,2,FALSE)</f>
        <v>Pagat</v>
      </c>
      <c r="J183" s="72">
        <v>3535</v>
      </c>
      <c r="K183" s="72" t="s">
        <v>1</v>
      </c>
      <c r="L183" s="72" t="str">
        <f>VLOOKUP(K183,[1]produkt!$A:$B,2,FALSE)</f>
        <v>Veprimtari dhe shërbime te integruara dhe inovative per qytetaret përdorues dhe frekuentues te koleksioneve bibliotekare</v>
      </c>
      <c r="M183" s="73">
        <v>85989787</v>
      </c>
      <c r="N183" s="73">
        <v>0</v>
      </c>
      <c r="O183" s="73">
        <v>85914772</v>
      </c>
      <c r="P183" s="73">
        <v>75015</v>
      </c>
      <c r="Q183" s="90">
        <f t="shared" si="21"/>
        <v>0.99912762895900653</v>
      </c>
    </row>
    <row r="184" spans="1:17" s="68" customFormat="1" ht="15" x14ac:dyDescent="0.25">
      <c r="A184" s="72">
        <v>1</v>
      </c>
      <c r="B184" s="72">
        <v>12</v>
      </c>
      <c r="C184" s="72">
        <v>1012025</v>
      </c>
      <c r="D184" s="72" t="str">
        <f>VLOOKUP(C184,[1]institucion!$A:$B,2,FALSE)</f>
        <v>Biblioteka kombetare (3535)</v>
      </c>
      <c r="E184" s="72" t="s">
        <v>0</v>
      </c>
      <c r="F184" s="72">
        <v>8230</v>
      </c>
      <c r="G184" s="72" t="str">
        <f>VLOOKUP(F184,[1]programet!$A:$B,2,FALSE)</f>
        <v xml:space="preserve">Arti dhe Kultura </v>
      </c>
      <c r="H184" s="72">
        <v>601</v>
      </c>
      <c r="I184" s="72" t="str">
        <f>VLOOKUP(H184,[1]llogarite!$A:$B,2,FALSE)</f>
        <v>Kontrib.e
 Sigurimeve Shoqerore</v>
      </c>
      <c r="J184" s="72">
        <v>3535</v>
      </c>
      <c r="K184" s="72" t="s">
        <v>1</v>
      </c>
      <c r="L184" s="72" t="str">
        <f>VLOOKUP(K184,[1]produkt!$A:$B,2,FALSE)</f>
        <v>Veprimtari dhe shërbime te integruara dhe inovative per qytetaret përdorues dhe frekuentues te koleksioneve bibliotekare</v>
      </c>
      <c r="M184" s="73">
        <v>14308867</v>
      </c>
      <c r="N184" s="73">
        <v>0</v>
      </c>
      <c r="O184" s="73">
        <v>14262656</v>
      </c>
      <c r="P184" s="73">
        <v>46211</v>
      </c>
      <c r="Q184" s="90">
        <f t="shared" si="21"/>
        <v>0.99677046407657577</v>
      </c>
    </row>
    <row r="185" spans="1:17" s="68" customFormat="1" ht="15" x14ac:dyDescent="0.25">
      <c r="A185" s="72">
        <v>1</v>
      </c>
      <c r="B185" s="72">
        <v>12</v>
      </c>
      <c r="C185" s="72">
        <v>1012025</v>
      </c>
      <c r="D185" s="72" t="str">
        <f>VLOOKUP(C185,[1]institucion!$A:$B,2,FALSE)</f>
        <v>Biblioteka kombetare (3535)</v>
      </c>
      <c r="E185" s="72" t="s">
        <v>0</v>
      </c>
      <c r="F185" s="72">
        <v>8230</v>
      </c>
      <c r="G185" s="72" t="str">
        <f>VLOOKUP(F185,[1]programet!$A:$B,2,FALSE)</f>
        <v xml:space="preserve">Arti dhe Kultura </v>
      </c>
      <c r="H185" s="72">
        <v>602</v>
      </c>
      <c r="I185" s="72" t="str">
        <f>VLOOKUP(H185,[1]llogarite!$A:$B,2,FALSE)</f>
        <v>Mallra dhe
Sherbime</v>
      </c>
      <c r="J185" s="72">
        <v>3535</v>
      </c>
      <c r="K185" s="72" t="s">
        <v>1</v>
      </c>
      <c r="L185" s="72" t="str">
        <f>VLOOKUP(K185,[1]produkt!$A:$B,2,FALSE)</f>
        <v>Veprimtari dhe shërbime te integruara dhe inovative per qytetaret përdorues dhe frekuentues te koleksioneve bibliotekare</v>
      </c>
      <c r="M185" s="73">
        <v>16494000</v>
      </c>
      <c r="N185" s="73">
        <v>0</v>
      </c>
      <c r="O185" s="73">
        <v>16179852</v>
      </c>
      <c r="P185" s="73">
        <v>314148</v>
      </c>
      <c r="Q185" s="90">
        <f t="shared" si="21"/>
        <v>0.9809538013823208</v>
      </c>
    </row>
    <row r="186" spans="1:17" s="68" customFormat="1" ht="15" x14ac:dyDescent="0.25">
      <c r="A186" s="72">
        <v>1</v>
      </c>
      <c r="B186" s="72">
        <v>12</v>
      </c>
      <c r="C186" s="72">
        <v>1012025</v>
      </c>
      <c r="D186" s="72" t="str">
        <f>VLOOKUP(C186,[1]institucion!$A:$B,2,FALSE)</f>
        <v>Biblioteka kombetare (3535)</v>
      </c>
      <c r="E186" s="72" t="s">
        <v>0</v>
      </c>
      <c r="F186" s="72">
        <v>8230</v>
      </c>
      <c r="G186" s="72" t="str">
        <f>VLOOKUP(F186,[1]programet!$A:$B,2,FALSE)</f>
        <v xml:space="preserve">Arti dhe Kultura </v>
      </c>
      <c r="H186" s="72">
        <v>604</v>
      </c>
      <c r="I186" s="72" t="str">
        <f>VLOOKUP(H186,[1]llogarite!$A:$B,2,FALSE)</f>
        <v>Te Tjera
Transfer.Korrente Brendshme</v>
      </c>
      <c r="J186" s="72">
        <v>3535</v>
      </c>
      <c r="K186" s="72" t="s">
        <v>1</v>
      </c>
      <c r="L186" s="72" t="str">
        <f>VLOOKUP(K186,[1]produkt!$A:$B,2,FALSE)</f>
        <v>Veprimtari dhe shërbime te integruara dhe inovative per qytetaret përdorues dhe frekuentues te koleksioneve bibliotekare</v>
      </c>
      <c r="M186" s="73">
        <v>1000000</v>
      </c>
      <c r="N186" s="73">
        <v>0</v>
      </c>
      <c r="O186" s="73">
        <v>593675</v>
      </c>
      <c r="P186" s="73">
        <v>406325</v>
      </c>
      <c r="Q186" s="90">
        <f t="shared" si="21"/>
        <v>0.59367499999999995</v>
      </c>
    </row>
    <row r="187" spans="1:17" s="68" customFormat="1" ht="15" x14ac:dyDescent="0.25">
      <c r="A187" s="72">
        <v>1</v>
      </c>
      <c r="B187" s="72">
        <v>12</v>
      </c>
      <c r="C187" s="72">
        <v>1012025</v>
      </c>
      <c r="D187" s="72" t="str">
        <f>VLOOKUP(C187,[1]institucion!$A:$B,2,FALSE)</f>
        <v>Biblioteka kombetare (3535)</v>
      </c>
      <c r="E187" s="72" t="s">
        <v>0</v>
      </c>
      <c r="F187" s="72">
        <v>8230</v>
      </c>
      <c r="G187" s="72" t="str">
        <f>VLOOKUP(F187,[1]programet!$A:$B,2,FALSE)</f>
        <v xml:space="preserve">Arti dhe Kultura </v>
      </c>
      <c r="H187" s="72">
        <v>605</v>
      </c>
      <c r="I187" s="72" t="str">
        <f>VLOOKUP(H187,[1]llogarite!$A:$B,2,FALSE)</f>
        <v>Transfer.
Korrente te Huaja</v>
      </c>
      <c r="J187" s="72">
        <v>3535</v>
      </c>
      <c r="K187" s="72" t="s">
        <v>1</v>
      </c>
      <c r="L187" s="72" t="str">
        <f>VLOOKUP(K187,[1]produkt!$A:$B,2,FALSE)</f>
        <v>Veprimtari dhe shërbime te integruara dhe inovative per qytetaret përdorues dhe frekuentues te koleksioneve bibliotekare</v>
      </c>
      <c r="M187" s="73">
        <v>246000</v>
      </c>
      <c r="N187" s="73">
        <v>0</v>
      </c>
      <c r="O187" s="73">
        <v>245173</v>
      </c>
      <c r="P187" s="73">
        <v>827</v>
      </c>
      <c r="Q187" s="90">
        <f t="shared" si="21"/>
        <v>0.99663821138211384</v>
      </c>
    </row>
    <row r="188" spans="1:17" s="68" customFormat="1" ht="15" x14ac:dyDescent="0.25">
      <c r="A188" s="72">
        <v>1</v>
      </c>
      <c r="B188" s="72">
        <v>12</v>
      </c>
      <c r="C188" s="72">
        <v>1012025</v>
      </c>
      <c r="D188" s="72" t="str">
        <f>VLOOKUP(C188,[1]institucion!$A:$B,2,FALSE)</f>
        <v>Biblioteka kombetare (3535)</v>
      </c>
      <c r="E188" s="72" t="s">
        <v>0</v>
      </c>
      <c r="F188" s="72">
        <v>8230</v>
      </c>
      <c r="G188" s="72" t="str">
        <f>VLOOKUP(F188,[1]programet!$A:$B,2,FALSE)</f>
        <v xml:space="preserve">Arti dhe Kultura </v>
      </c>
      <c r="H188" s="72">
        <v>606</v>
      </c>
      <c r="I188" s="72" t="str">
        <f>VLOOKUP(H188,[1]llogarite!$A:$B,2,FALSE)</f>
        <v>Transferta per Buxhetet Familiare dhe Individet</v>
      </c>
      <c r="J188" s="72">
        <v>3535</v>
      </c>
      <c r="K188" s="72" t="s">
        <v>1</v>
      </c>
      <c r="L188" s="72" t="str">
        <f>VLOOKUP(K188,[1]produkt!$A:$B,2,FALSE)</f>
        <v>Veprimtari dhe shërbime te integruara dhe inovative per qytetaret përdorues dhe frekuentues te koleksioneve bibliotekare</v>
      </c>
      <c r="M188" s="73">
        <v>361860</v>
      </c>
      <c r="N188" s="73">
        <v>0</v>
      </c>
      <c r="O188" s="73">
        <v>358895</v>
      </c>
      <c r="P188" s="73">
        <v>2965</v>
      </c>
      <c r="Q188" s="90">
        <f t="shared" si="21"/>
        <v>0.99180622340131541</v>
      </c>
    </row>
    <row r="189" spans="1:17" s="68" customFormat="1" ht="15" x14ac:dyDescent="0.25">
      <c r="A189" s="72">
        <v>1</v>
      </c>
      <c r="B189" s="72">
        <v>12</v>
      </c>
      <c r="C189" s="72">
        <v>1012025</v>
      </c>
      <c r="D189" s="72" t="str">
        <f>VLOOKUP(C189,[1]institucion!$A:$B,2,FALSE)</f>
        <v>Biblioteka kombetare (3535)</v>
      </c>
      <c r="E189" s="72" t="s">
        <v>20</v>
      </c>
      <c r="F189" s="72">
        <v>8230</v>
      </c>
      <c r="G189" s="72" t="str">
        <f>VLOOKUP(F189,[1]programet!$A:$B,2,FALSE)</f>
        <v xml:space="preserve">Arti dhe Kultura </v>
      </c>
      <c r="H189" s="72">
        <v>602</v>
      </c>
      <c r="I189" s="72" t="str">
        <f>VLOOKUP(H189,[1]llogarite!$A:$B,2,FALSE)</f>
        <v>Mallra dhe
Sherbime</v>
      </c>
      <c r="J189" s="72">
        <v>3535</v>
      </c>
      <c r="K189" s="72" t="s">
        <v>1</v>
      </c>
      <c r="L189" s="72" t="str">
        <f>VLOOKUP(K189,[1]produkt!$A:$B,2,FALSE)</f>
        <v>Veprimtari dhe shërbime te integruara dhe inovative per qytetaret përdorues dhe frekuentues te koleksioneve bibliotekare</v>
      </c>
      <c r="M189" s="73">
        <v>140000</v>
      </c>
      <c r="N189" s="73">
        <v>0</v>
      </c>
      <c r="O189" s="73">
        <v>10000</v>
      </c>
      <c r="P189" s="73">
        <v>130000</v>
      </c>
      <c r="Q189" s="90">
        <f t="shared" si="21"/>
        <v>7.1428571428571425E-2</v>
      </c>
    </row>
    <row r="190" spans="1:17" x14ac:dyDescent="0.2">
      <c r="A190" s="74"/>
      <c r="B190" s="74"/>
      <c r="C190" s="74"/>
      <c r="D190" s="74" t="s">
        <v>154</v>
      </c>
      <c r="E190" s="74"/>
      <c r="F190" s="74"/>
      <c r="G190" s="74"/>
      <c r="H190" s="74"/>
      <c r="I190" s="74"/>
      <c r="J190" s="74"/>
      <c r="K190" s="74"/>
      <c r="L190" s="74"/>
      <c r="M190" s="75">
        <f>SUM(M183:M189)</f>
        <v>118540514</v>
      </c>
      <c r="N190" s="75">
        <f t="shared" ref="N190:P190" si="28">SUM(N183:N189)</f>
        <v>0</v>
      </c>
      <c r="O190" s="75">
        <f t="shared" si="28"/>
        <v>117565023</v>
      </c>
      <c r="P190" s="75">
        <f t="shared" si="28"/>
        <v>975491</v>
      </c>
      <c r="Q190" s="93">
        <f t="shared" si="21"/>
        <v>0.99177082191494459</v>
      </c>
    </row>
    <row r="191" spans="1:17" s="68" customFormat="1" ht="15" x14ac:dyDescent="0.25">
      <c r="A191" s="72">
        <v>1</v>
      </c>
      <c r="B191" s="72">
        <v>12</v>
      </c>
      <c r="C191" s="72">
        <v>1012090</v>
      </c>
      <c r="D191" s="72" t="str">
        <f>VLOOKUP(C191,[1]institucion!$A:$B,2,FALSE)</f>
        <v>Teatri Kombetar i Komedise (3535)</v>
      </c>
      <c r="E191" s="72" t="s">
        <v>0</v>
      </c>
      <c r="F191" s="72">
        <v>8230</v>
      </c>
      <c r="G191" s="72" t="str">
        <f>VLOOKUP(F191,[1]programet!$A:$B,2,FALSE)</f>
        <v xml:space="preserve">Arti dhe Kultura </v>
      </c>
      <c r="H191" s="72">
        <v>600</v>
      </c>
      <c r="I191" s="72" t="str">
        <f>VLOOKUP(H191,[1]llogarite!$A:$B,2,FALSE)</f>
        <v>Pagat</v>
      </c>
      <c r="J191" s="72">
        <v>3535</v>
      </c>
      <c r="K191" s="72" t="s">
        <v>11</v>
      </c>
      <c r="L191" s="72" t="str">
        <f>VLOOKUP(K191,[1]produkt!$A:$B,2,FALSE)</f>
        <v>Premiera dhe shfaqje artistike të zhanrit skenik teatror eksperimental klasik dhe bashkëkohor.</v>
      </c>
      <c r="M191" s="73">
        <v>20919723</v>
      </c>
      <c r="N191" s="73">
        <v>0</v>
      </c>
      <c r="O191" s="73">
        <v>20437185</v>
      </c>
      <c r="P191" s="73">
        <v>482538</v>
      </c>
      <c r="Q191" s="90">
        <f t="shared" si="21"/>
        <v>0.97693382460178846</v>
      </c>
    </row>
    <row r="192" spans="1:17" s="68" customFormat="1" ht="15" x14ac:dyDescent="0.25">
      <c r="A192" s="72">
        <v>1</v>
      </c>
      <c r="B192" s="72">
        <v>12</v>
      </c>
      <c r="C192" s="72">
        <v>1012090</v>
      </c>
      <c r="D192" s="72" t="str">
        <f>VLOOKUP(C192,[1]institucion!$A:$B,2,FALSE)</f>
        <v>Teatri Kombetar i Komedise (3535)</v>
      </c>
      <c r="E192" s="72" t="s">
        <v>0</v>
      </c>
      <c r="F192" s="72">
        <v>8230</v>
      </c>
      <c r="G192" s="72" t="str">
        <f>VLOOKUP(F192,[1]programet!$A:$B,2,FALSE)</f>
        <v xml:space="preserve">Arti dhe Kultura </v>
      </c>
      <c r="H192" s="72">
        <v>601</v>
      </c>
      <c r="I192" s="72" t="str">
        <f>VLOOKUP(H192,[1]llogarite!$A:$B,2,FALSE)</f>
        <v>Kontrib.e
 Sigurimeve Shoqerore</v>
      </c>
      <c r="J192" s="72">
        <v>3535</v>
      </c>
      <c r="K192" s="72" t="s">
        <v>11</v>
      </c>
      <c r="L192" s="72" t="str">
        <f>VLOOKUP(K192,[1]produkt!$A:$B,2,FALSE)</f>
        <v>Premiera dhe shfaqje artistike të zhanrit skenik teatror eksperimental klasik dhe bashkëkohor.</v>
      </c>
      <c r="M192" s="73">
        <v>3472754</v>
      </c>
      <c r="N192" s="73">
        <v>0</v>
      </c>
      <c r="O192" s="73">
        <v>3372543</v>
      </c>
      <c r="P192" s="73">
        <v>100211</v>
      </c>
      <c r="Q192" s="90">
        <f t="shared" si="21"/>
        <v>0.97114365140749959</v>
      </c>
    </row>
    <row r="193" spans="1:17" s="68" customFormat="1" ht="15" x14ac:dyDescent="0.25">
      <c r="A193" s="72">
        <v>1</v>
      </c>
      <c r="B193" s="72">
        <v>12</v>
      </c>
      <c r="C193" s="72">
        <v>1012090</v>
      </c>
      <c r="D193" s="72" t="str">
        <f>VLOOKUP(C193,[1]institucion!$A:$B,2,FALSE)</f>
        <v>Teatri Kombetar i Komedise (3535)</v>
      </c>
      <c r="E193" s="72" t="s">
        <v>0</v>
      </c>
      <c r="F193" s="72">
        <v>8230</v>
      </c>
      <c r="G193" s="72" t="str">
        <f>VLOOKUP(F193,[1]programet!$A:$B,2,FALSE)</f>
        <v xml:space="preserve">Arti dhe Kultura </v>
      </c>
      <c r="H193" s="72">
        <v>602</v>
      </c>
      <c r="I193" s="72" t="str">
        <f>VLOOKUP(H193,[1]llogarite!$A:$B,2,FALSE)</f>
        <v>Mallra dhe
Sherbime</v>
      </c>
      <c r="J193" s="72">
        <v>3535</v>
      </c>
      <c r="K193" s="72" t="s">
        <v>11</v>
      </c>
      <c r="L193" s="72" t="str">
        <f>VLOOKUP(K193,[1]produkt!$A:$B,2,FALSE)</f>
        <v>Premiera dhe shfaqje artistike të zhanrit skenik teatror eksperimental klasik dhe bashkëkohor.</v>
      </c>
      <c r="M193" s="73">
        <v>2000000</v>
      </c>
      <c r="N193" s="73">
        <v>0</v>
      </c>
      <c r="O193" s="73">
        <v>1888462</v>
      </c>
      <c r="P193" s="73">
        <v>111538</v>
      </c>
      <c r="Q193" s="90">
        <f t="shared" si="21"/>
        <v>0.94423100000000004</v>
      </c>
    </row>
    <row r="194" spans="1:17" s="68" customFormat="1" ht="15" x14ac:dyDescent="0.25">
      <c r="A194" s="72">
        <v>1</v>
      </c>
      <c r="B194" s="72">
        <v>12</v>
      </c>
      <c r="C194" s="72">
        <v>1012090</v>
      </c>
      <c r="D194" s="72" t="str">
        <f>VLOOKUP(C194,[1]institucion!$A:$B,2,FALSE)</f>
        <v>Teatri Kombetar i Komedise (3535)</v>
      </c>
      <c r="E194" s="72" t="s">
        <v>0</v>
      </c>
      <c r="F194" s="72">
        <v>8230</v>
      </c>
      <c r="G194" s="72" t="str">
        <f>VLOOKUP(F194,[1]programet!$A:$B,2,FALSE)</f>
        <v xml:space="preserve">Arti dhe Kultura </v>
      </c>
      <c r="H194" s="72">
        <v>604</v>
      </c>
      <c r="I194" s="72" t="str">
        <f>VLOOKUP(H194,[1]llogarite!$A:$B,2,FALSE)</f>
        <v>Te Tjera
Transfer.Korrente Brendshme</v>
      </c>
      <c r="J194" s="72">
        <v>3535</v>
      </c>
      <c r="K194" s="72" t="s">
        <v>11</v>
      </c>
      <c r="L194" s="72" t="str">
        <f>VLOOKUP(K194,[1]produkt!$A:$B,2,FALSE)</f>
        <v>Premiera dhe shfaqje artistike të zhanrit skenik teatror eksperimental klasik dhe bashkëkohor.</v>
      </c>
      <c r="M194" s="73">
        <v>12615000</v>
      </c>
      <c r="N194" s="73">
        <v>0</v>
      </c>
      <c r="O194" s="73">
        <v>12615000</v>
      </c>
      <c r="P194" s="73">
        <v>0</v>
      </c>
      <c r="Q194" s="90">
        <f t="shared" si="21"/>
        <v>1</v>
      </c>
    </row>
    <row r="195" spans="1:17" s="68" customFormat="1" ht="15" x14ac:dyDescent="0.25">
      <c r="A195" s="72">
        <v>1</v>
      </c>
      <c r="B195" s="72">
        <v>12</v>
      </c>
      <c r="C195" s="72">
        <v>1012090</v>
      </c>
      <c r="D195" s="72" t="str">
        <f>VLOOKUP(C195,[1]institucion!$A:$B,2,FALSE)</f>
        <v>Teatri Kombetar i Komedise (3535)</v>
      </c>
      <c r="E195" s="72" t="s">
        <v>0</v>
      </c>
      <c r="F195" s="72">
        <v>8230</v>
      </c>
      <c r="G195" s="72" t="str">
        <f>VLOOKUP(F195,[1]programet!$A:$B,2,FALSE)</f>
        <v xml:space="preserve">Arti dhe Kultura </v>
      </c>
      <c r="H195" s="72">
        <v>604</v>
      </c>
      <c r="I195" s="72" t="str">
        <f>VLOOKUP(H195,[1]llogarite!$A:$B,2,FALSE)</f>
        <v>Te Tjera
Transfer.Korrente Brendshme</v>
      </c>
      <c r="J195" s="72">
        <v>3535</v>
      </c>
      <c r="K195" s="72" t="s">
        <v>22</v>
      </c>
      <c r="L195" s="72" t="str">
        <f>VLOOKUP(K195,[1]produkt!$A:$B,2,FALSE)</f>
        <v>Shfaqje teatrore per te rinjte prane TKEKS</v>
      </c>
      <c r="M195" s="73">
        <v>10000000</v>
      </c>
      <c r="N195" s="73">
        <v>0</v>
      </c>
      <c r="O195" s="73">
        <v>9997200</v>
      </c>
      <c r="P195" s="73">
        <v>2800</v>
      </c>
      <c r="Q195" s="90">
        <f t="shared" ref="Q195:Q213" si="29">O195/M195</f>
        <v>0.99972000000000005</v>
      </c>
    </row>
    <row r="196" spans="1:17" s="68" customFormat="1" ht="15" x14ac:dyDescent="0.25">
      <c r="A196" s="72">
        <v>1</v>
      </c>
      <c r="B196" s="72">
        <v>12</v>
      </c>
      <c r="C196" s="72">
        <v>1012090</v>
      </c>
      <c r="D196" s="72" t="str">
        <f>VLOOKUP(C196,[1]institucion!$A:$B,2,FALSE)</f>
        <v>Teatri Kombetar i Komedise (3535)</v>
      </c>
      <c r="E196" s="72" t="s">
        <v>0</v>
      </c>
      <c r="F196" s="72">
        <v>8230</v>
      </c>
      <c r="G196" s="72" t="str">
        <f>VLOOKUP(F196,[1]programet!$A:$B,2,FALSE)</f>
        <v xml:space="preserve">Arti dhe Kultura </v>
      </c>
      <c r="H196" s="72">
        <v>606</v>
      </c>
      <c r="I196" s="72" t="str">
        <f>VLOOKUP(H196,[1]llogarite!$A:$B,2,FALSE)</f>
        <v>Transferta per Buxhetet Familiare dhe Individet</v>
      </c>
      <c r="J196" s="72">
        <v>3535</v>
      </c>
      <c r="K196" s="72" t="s">
        <v>11</v>
      </c>
      <c r="L196" s="72" t="str">
        <f>VLOOKUP(K196,[1]produkt!$A:$B,2,FALSE)</f>
        <v>Premiera dhe shfaqje artistike të zhanrit skenik teatror eksperimental klasik dhe bashkëkohor.</v>
      </c>
      <c r="M196" s="73">
        <v>24000</v>
      </c>
      <c r="N196" s="73">
        <v>0</v>
      </c>
      <c r="O196" s="73">
        <v>0</v>
      </c>
      <c r="P196" s="73">
        <v>24000</v>
      </c>
      <c r="Q196" s="90">
        <f t="shared" si="29"/>
        <v>0</v>
      </c>
    </row>
    <row r="197" spans="1:17" s="68" customFormat="1" ht="15" x14ac:dyDescent="0.25">
      <c r="A197" s="72">
        <v>1</v>
      </c>
      <c r="B197" s="72">
        <v>12</v>
      </c>
      <c r="C197" s="72">
        <v>1012090</v>
      </c>
      <c r="D197" s="72" t="str">
        <f>VLOOKUP(C197,[1]institucion!$A:$B,2,FALSE)</f>
        <v>Teatri Kombetar i Komedise (3535)</v>
      </c>
      <c r="E197" s="72" t="s">
        <v>20</v>
      </c>
      <c r="F197" s="72">
        <v>8230</v>
      </c>
      <c r="G197" s="72" t="str">
        <f>VLOOKUP(F197,[1]programet!$A:$B,2,FALSE)</f>
        <v xml:space="preserve">Arti dhe Kultura </v>
      </c>
      <c r="H197" s="72">
        <v>602</v>
      </c>
      <c r="I197" s="72" t="str">
        <f>VLOOKUP(H197,[1]llogarite!$A:$B,2,FALSE)</f>
        <v>Mallra dhe
Sherbime</v>
      </c>
      <c r="J197" s="72">
        <v>3535</v>
      </c>
      <c r="K197" s="72" t="s">
        <v>11</v>
      </c>
      <c r="L197" s="72" t="str">
        <f>VLOOKUP(K197,[1]produkt!$A:$B,2,FALSE)</f>
        <v>Premiera dhe shfaqje artistike të zhanrit skenik teatror eksperimental klasik dhe bashkëkohor.</v>
      </c>
      <c r="M197" s="73">
        <v>2300000</v>
      </c>
      <c r="N197" s="73">
        <v>0</v>
      </c>
      <c r="O197" s="73">
        <v>666940</v>
      </c>
      <c r="P197" s="73">
        <v>1633060</v>
      </c>
      <c r="Q197" s="90">
        <f t="shared" si="29"/>
        <v>0.28997391304347825</v>
      </c>
    </row>
    <row r="198" spans="1:17" x14ac:dyDescent="0.2">
      <c r="A198" s="74"/>
      <c r="B198" s="74"/>
      <c r="C198" s="74"/>
      <c r="D198" s="74" t="s">
        <v>154</v>
      </c>
      <c r="E198" s="74"/>
      <c r="F198" s="74"/>
      <c r="G198" s="74"/>
      <c r="H198" s="74"/>
      <c r="I198" s="74"/>
      <c r="J198" s="74"/>
      <c r="K198" s="74"/>
      <c r="L198" s="74"/>
      <c r="M198" s="75">
        <f>SUM(M191:M197)</f>
        <v>51331477</v>
      </c>
      <c r="N198" s="75">
        <f t="shared" ref="N198:P198" si="30">SUM(N191:N197)</f>
        <v>0</v>
      </c>
      <c r="O198" s="75">
        <f t="shared" si="30"/>
        <v>48977330</v>
      </c>
      <c r="P198" s="75">
        <f t="shared" si="30"/>
        <v>2354147</v>
      </c>
      <c r="Q198" s="93">
        <f t="shared" si="29"/>
        <v>0.95413833504147949</v>
      </c>
    </row>
    <row r="199" spans="1:17" s="68" customFormat="1" ht="15" x14ac:dyDescent="0.25">
      <c r="A199" s="72">
        <v>1</v>
      </c>
      <c r="B199" s="72">
        <v>12</v>
      </c>
      <c r="C199" s="72">
        <v>1012092</v>
      </c>
      <c r="D199" s="72" t="str">
        <f>VLOOKUP(C199,[1]institucion!$A:$B,2,FALSE)</f>
        <v>Cirku Kombetar (3535)</v>
      </c>
      <c r="E199" s="72" t="s">
        <v>0</v>
      </c>
      <c r="F199" s="72">
        <v>8230</v>
      </c>
      <c r="G199" s="72" t="str">
        <f>VLOOKUP(F199,[1]programet!$A:$B,2,FALSE)</f>
        <v xml:space="preserve">Arti dhe Kultura </v>
      </c>
      <c r="H199" s="72">
        <v>600</v>
      </c>
      <c r="I199" s="72" t="str">
        <f>VLOOKUP(H199,[1]llogarite!$A:$B,2,FALSE)</f>
        <v>Pagat</v>
      </c>
      <c r="J199" s="72">
        <v>3535</v>
      </c>
      <c r="K199" s="72" t="s">
        <v>14</v>
      </c>
      <c r="L199" s="72" t="str">
        <f>VLOOKUP(K199,[1]produkt!$A:$B,2,FALSE)</f>
        <v>Veprimtari artistike në zhanrin e cirkut si dhe eksperimentimin  e formave  të reja të shprehjes skenike bashkëkohore.</v>
      </c>
      <c r="M199" s="73">
        <v>41121042</v>
      </c>
      <c r="N199" s="73">
        <v>0</v>
      </c>
      <c r="O199" s="73">
        <v>39575148</v>
      </c>
      <c r="P199" s="73">
        <v>1545894</v>
      </c>
      <c r="Q199" s="90">
        <f t="shared" si="29"/>
        <v>0.96240625419949233</v>
      </c>
    </row>
    <row r="200" spans="1:17" s="68" customFormat="1" ht="15" x14ac:dyDescent="0.25">
      <c r="A200" s="72">
        <v>1</v>
      </c>
      <c r="B200" s="72">
        <v>12</v>
      </c>
      <c r="C200" s="72">
        <v>1012092</v>
      </c>
      <c r="D200" s="72" t="str">
        <f>VLOOKUP(C200,[1]institucion!$A:$B,2,FALSE)</f>
        <v>Cirku Kombetar (3535)</v>
      </c>
      <c r="E200" s="72" t="s">
        <v>0</v>
      </c>
      <c r="F200" s="72">
        <v>8230</v>
      </c>
      <c r="G200" s="72" t="str">
        <f>VLOOKUP(F200,[1]programet!$A:$B,2,FALSE)</f>
        <v xml:space="preserve">Arti dhe Kultura </v>
      </c>
      <c r="H200" s="72">
        <v>601</v>
      </c>
      <c r="I200" s="72" t="str">
        <f>VLOOKUP(H200,[1]llogarite!$A:$B,2,FALSE)</f>
        <v>Kontrib.e
 Sigurimeve Shoqerore</v>
      </c>
      <c r="J200" s="72">
        <v>3535</v>
      </c>
      <c r="K200" s="72" t="s">
        <v>14</v>
      </c>
      <c r="L200" s="72" t="str">
        <f>VLOOKUP(K200,[1]produkt!$A:$B,2,FALSE)</f>
        <v>Veprimtari artistike në zhanrin e cirkut si dhe eksperimentimin  e formave  të reja të shprehjes skenike bashkëkohore.</v>
      </c>
      <c r="M200" s="73">
        <v>7228173</v>
      </c>
      <c r="N200" s="73">
        <v>0</v>
      </c>
      <c r="O200" s="73">
        <v>6633902</v>
      </c>
      <c r="P200" s="73">
        <v>594271</v>
      </c>
      <c r="Q200" s="90">
        <f t="shared" si="29"/>
        <v>0.91778406521260625</v>
      </c>
    </row>
    <row r="201" spans="1:17" s="68" customFormat="1" ht="15" x14ac:dyDescent="0.25">
      <c r="A201" s="72">
        <v>1</v>
      </c>
      <c r="B201" s="72">
        <v>12</v>
      </c>
      <c r="C201" s="72">
        <v>1012092</v>
      </c>
      <c r="D201" s="72" t="str">
        <f>VLOOKUP(C201,[1]institucion!$A:$B,2,FALSE)</f>
        <v>Cirku Kombetar (3535)</v>
      </c>
      <c r="E201" s="72" t="s">
        <v>0</v>
      </c>
      <c r="F201" s="72">
        <v>8230</v>
      </c>
      <c r="G201" s="72" t="str">
        <f>VLOOKUP(F201,[1]programet!$A:$B,2,FALSE)</f>
        <v xml:space="preserve">Arti dhe Kultura </v>
      </c>
      <c r="H201" s="72">
        <v>602</v>
      </c>
      <c r="I201" s="72" t="str">
        <f>VLOOKUP(H201,[1]llogarite!$A:$B,2,FALSE)</f>
        <v>Mallra dhe
Sherbime</v>
      </c>
      <c r="J201" s="72">
        <v>3535</v>
      </c>
      <c r="K201" s="72" t="s">
        <v>14</v>
      </c>
      <c r="L201" s="72" t="str">
        <f>VLOOKUP(K201,[1]produkt!$A:$B,2,FALSE)</f>
        <v>Veprimtari artistike në zhanrin e cirkut si dhe eksperimentimin  e formave  të reja të shprehjes skenike bashkëkohore.</v>
      </c>
      <c r="M201" s="73">
        <v>10886000</v>
      </c>
      <c r="N201" s="73">
        <v>0</v>
      </c>
      <c r="O201" s="73">
        <v>9745120</v>
      </c>
      <c r="P201" s="73">
        <v>1140880</v>
      </c>
      <c r="Q201" s="90">
        <f t="shared" si="29"/>
        <v>0.89519750137791654</v>
      </c>
    </row>
    <row r="202" spans="1:17" s="68" customFormat="1" ht="15" x14ac:dyDescent="0.25">
      <c r="A202" s="72">
        <v>1</v>
      </c>
      <c r="B202" s="72">
        <v>12</v>
      </c>
      <c r="C202" s="72">
        <v>1012092</v>
      </c>
      <c r="D202" s="72" t="str">
        <f>VLOOKUP(C202,[1]institucion!$A:$B,2,FALSE)</f>
        <v>Cirku Kombetar (3535)</v>
      </c>
      <c r="E202" s="72" t="s">
        <v>0</v>
      </c>
      <c r="F202" s="72">
        <v>8230</v>
      </c>
      <c r="G202" s="72" t="str">
        <f>VLOOKUP(F202,[1]programet!$A:$B,2,FALSE)</f>
        <v xml:space="preserve">Arti dhe Kultura </v>
      </c>
      <c r="H202" s="72">
        <v>604</v>
      </c>
      <c r="I202" s="72" t="str">
        <f>VLOOKUP(H202,[1]llogarite!$A:$B,2,FALSE)</f>
        <v>Te Tjera
Transfer.Korrente Brendshme</v>
      </c>
      <c r="J202" s="72">
        <v>3535</v>
      </c>
      <c r="K202" s="72" t="s">
        <v>14</v>
      </c>
      <c r="L202" s="72" t="str">
        <f>VLOOKUP(K202,[1]produkt!$A:$B,2,FALSE)</f>
        <v>Veprimtari artistike në zhanrin e cirkut si dhe eksperimentimin  e formave  të reja të shprehjes skenike bashkëkohore.</v>
      </c>
      <c r="M202" s="73">
        <v>1861500</v>
      </c>
      <c r="N202" s="73">
        <v>0</v>
      </c>
      <c r="O202" s="73">
        <v>1762500</v>
      </c>
      <c r="P202" s="73">
        <v>99000</v>
      </c>
      <c r="Q202" s="90">
        <f t="shared" si="29"/>
        <v>0.9468170829975826</v>
      </c>
    </row>
    <row r="203" spans="1:17" s="68" customFormat="1" ht="15" x14ac:dyDescent="0.25">
      <c r="A203" s="72">
        <v>1</v>
      </c>
      <c r="B203" s="72">
        <v>12</v>
      </c>
      <c r="C203" s="72">
        <v>1012092</v>
      </c>
      <c r="D203" s="72" t="str">
        <f>VLOOKUP(C203,[1]institucion!$A:$B,2,FALSE)</f>
        <v>Cirku Kombetar (3535)</v>
      </c>
      <c r="E203" s="72" t="s">
        <v>0</v>
      </c>
      <c r="F203" s="72">
        <v>8230</v>
      </c>
      <c r="G203" s="72" t="str">
        <f>VLOOKUP(F203,[1]programet!$A:$B,2,FALSE)</f>
        <v xml:space="preserve">Arti dhe Kultura </v>
      </c>
      <c r="H203" s="72">
        <v>606</v>
      </c>
      <c r="I203" s="72" t="str">
        <f>VLOOKUP(H203,[1]llogarite!$A:$B,2,FALSE)</f>
        <v>Transferta per Buxhetet Familiare dhe Individet</v>
      </c>
      <c r="J203" s="72">
        <v>3535</v>
      </c>
      <c r="K203" s="72" t="s">
        <v>14</v>
      </c>
      <c r="L203" s="72" t="str">
        <f>VLOOKUP(K203,[1]produkt!$A:$B,2,FALSE)</f>
        <v>Veprimtari artistike në zhanrin e cirkut si dhe eksperimentimin  e formave  të reja të shprehjes skenike bashkëkohore.</v>
      </c>
      <c r="M203" s="73">
        <v>287771</v>
      </c>
      <c r="N203" s="73">
        <v>0</v>
      </c>
      <c r="O203" s="73">
        <v>252863</v>
      </c>
      <c r="P203" s="73">
        <v>34908</v>
      </c>
      <c r="Q203" s="90">
        <f t="shared" si="29"/>
        <v>0.87869521251272709</v>
      </c>
    </row>
    <row r="204" spans="1:17" s="68" customFormat="1" ht="15" x14ac:dyDescent="0.25">
      <c r="A204" s="72">
        <v>1</v>
      </c>
      <c r="B204" s="72">
        <v>12</v>
      </c>
      <c r="C204" s="72">
        <v>1012092</v>
      </c>
      <c r="D204" s="72" t="str">
        <f>VLOOKUP(C204,[1]institucion!$A:$B,2,FALSE)</f>
        <v>Cirku Kombetar (3535)</v>
      </c>
      <c r="E204" s="72" t="s">
        <v>20</v>
      </c>
      <c r="F204" s="72">
        <v>8230</v>
      </c>
      <c r="G204" s="72" t="str">
        <f>VLOOKUP(F204,[1]programet!$A:$B,2,FALSE)</f>
        <v xml:space="preserve">Arti dhe Kultura </v>
      </c>
      <c r="H204" s="72">
        <v>602</v>
      </c>
      <c r="I204" s="72" t="str">
        <f>VLOOKUP(H204,[1]llogarite!$A:$B,2,FALSE)</f>
        <v>Mallra dhe
Sherbime</v>
      </c>
      <c r="J204" s="72">
        <v>3535</v>
      </c>
      <c r="K204" s="72" t="s">
        <v>14</v>
      </c>
      <c r="L204" s="72" t="str">
        <f>VLOOKUP(K204,[1]produkt!$A:$B,2,FALSE)</f>
        <v>Veprimtari artistike në zhanrin e cirkut si dhe eksperimentimin  e formave  të reja të shprehjes skenike bashkëkohore.</v>
      </c>
      <c r="M204" s="73">
        <v>400000</v>
      </c>
      <c r="N204" s="73">
        <v>0</v>
      </c>
      <c r="O204" s="73">
        <v>0</v>
      </c>
      <c r="P204" s="73">
        <v>400000</v>
      </c>
      <c r="Q204" s="90">
        <f t="shared" si="29"/>
        <v>0</v>
      </c>
    </row>
    <row r="205" spans="1:17" x14ac:dyDescent="0.2">
      <c r="A205" s="74"/>
      <c r="B205" s="74"/>
      <c r="C205" s="74"/>
      <c r="D205" s="74" t="s">
        <v>154</v>
      </c>
      <c r="E205" s="74"/>
      <c r="F205" s="74"/>
      <c r="G205" s="74"/>
      <c r="H205" s="74"/>
      <c r="I205" s="74"/>
      <c r="J205" s="74"/>
      <c r="K205" s="74"/>
      <c r="L205" s="74"/>
      <c r="M205" s="75">
        <f>SUM(M199:M204)</f>
        <v>61784486</v>
      </c>
      <c r="N205" s="75">
        <f t="shared" ref="N205:P205" si="31">SUM(N199:N204)</f>
        <v>0</v>
      </c>
      <c r="O205" s="75">
        <f t="shared" si="31"/>
        <v>57969533</v>
      </c>
      <c r="P205" s="75">
        <f t="shared" si="31"/>
        <v>3814953</v>
      </c>
      <c r="Q205" s="93">
        <f t="shared" si="29"/>
        <v>0.93825386845493863</v>
      </c>
    </row>
    <row r="206" spans="1:17" s="68" customFormat="1" ht="15" x14ac:dyDescent="0.25">
      <c r="A206" s="72">
        <v>1</v>
      </c>
      <c r="B206" s="72">
        <v>12</v>
      </c>
      <c r="C206" s="72">
        <v>1012100</v>
      </c>
      <c r="D206" s="72" t="str">
        <f>VLOOKUP(C206,[1]institucion!$A:$B,2,FALSE)</f>
        <v>Qendra Kombetare e Librit dhe Leximit(3535)</v>
      </c>
      <c r="E206" s="72" t="s">
        <v>0</v>
      </c>
      <c r="F206" s="72">
        <v>8230</v>
      </c>
      <c r="G206" s="72" t="str">
        <f>VLOOKUP(F206,[1]programet!$A:$B,2,FALSE)</f>
        <v xml:space="preserve">Arti dhe Kultura </v>
      </c>
      <c r="H206" s="72">
        <v>600</v>
      </c>
      <c r="I206" s="72" t="str">
        <f>VLOOKUP(H206,[1]llogarite!$A:$B,2,FALSE)</f>
        <v>Pagat</v>
      </c>
      <c r="J206" s="72">
        <v>3535</v>
      </c>
      <c r="K206" s="72" t="s">
        <v>16</v>
      </c>
      <c r="L206" s="72" t="str">
        <f>VLOOKUP(K206,[1]produkt!$A:$B,2,FALSE)</f>
        <v>Aktivitete me fokus promovimin e krijimtarisë letrare</v>
      </c>
      <c r="M206" s="73">
        <v>10451287</v>
      </c>
      <c r="N206" s="73">
        <v>0</v>
      </c>
      <c r="O206" s="73">
        <v>10445661</v>
      </c>
      <c r="P206" s="73">
        <v>5626</v>
      </c>
      <c r="Q206" s="90">
        <f t="shared" si="29"/>
        <v>0.99946169309100397</v>
      </c>
    </row>
    <row r="207" spans="1:17" s="68" customFormat="1" ht="15" x14ac:dyDescent="0.25">
      <c r="A207" s="72">
        <v>1</v>
      </c>
      <c r="B207" s="72">
        <v>12</v>
      </c>
      <c r="C207" s="72">
        <v>1012100</v>
      </c>
      <c r="D207" s="72" t="str">
        <f>VLOOKUP(C207,[1]institucion!$A:$B,2,FALSE)</f>
        <v>Qendra Kombetare e Librit dhe Leximit(3535)</v>
      </c>
      <c r="E207" s="72" t="s">
        <v>0</v>
      </c>
      <c r="F207" s="72">
        <v>8230</v>
      </c>
      <c r="G207" s="72" t="str">
        <f>VLOOKUP(F207,[1]programet!$A:$B,2,FALSE)</f>
        <v xml:space="preserve">Arti dhe Kultura </v>
      </c>
      <c r="H207" s="72">
        <v>601</v>
      </c>
      <c r="I207" s="72" t="str">
        <f>VLOOKUP(H207,[1]llogarite!$A:$B,2,FALSE)</f>
        <v>Kontrib.e
 Sigurimeve Shoqerore</v>
      </c>
      <c r="J207" s="72">
        <v>3535</v>
      </c>
      <c r="K207" s="72" t="s">
        <v>16</v>
      </c>
      <c r="L207" s="72" t="str">
        <f>VLOOKUP(K207,[1]produkt!$A:$B,2,FALSE)</f>
        <v>Aktivitete me fokus promovimin e krijimtarisë letrare</v>
      </c>
      <c r="M207" s="73">
        <v>1732626</v>
      </c>
      <c r="N207" s="73">
        <v>0</v>
      </c>
      <c r="O207" s="73">
        <v>1725482</v>
      </c>
      <c r="P207" s="73">
        <v>7144</v>
      </c>
      <c r="Q207" s="90">
        <f t="shared" si="29"/>
        <v>0.99587677894710114</v>
      </c>
    </row>
    <row r="208" spans="1:17" s="68" customFormat="1" ht="15" x14ac:dyDescent="0.25">
      <c r="A208" s="72">
        <v>1</v>
      </c>
      <c r="B208" s="72">
        <v>12</v>
      </c>
      <c r="C208" s="72">
        <v>1012100</v>
      </c>
      <c r="D208" s="72" t="str">
        <f>VLOOKUP(C208,[1]institucion!$A:$B,2,FALSE)</f>
        <v>Qendra Kombetare e Librit dhe Leximit(3535)</v>
      </c>
      <c r="E208" s="72" t="s">
        <v>0</v>
      </c>
      <c r="F208" s="72">
        <v>8230</v>
      </c>
      <c r="G208" s="72" t="str">
        <f>VLOOKUP(F208,[1]programet!$A:$B,2,FALSE)</f>
        <v xml:space="preserve">Arti dhe Kultura </v>
      </c>
      <c r="H208" s="72">
        <v>602</v>
      </c>
      <c r="I208" s="72" t="str">
        <f>VLOOKUP(H208,[1]llogarite!$A:$B,2,FALSE)</f>
        <v>Mallra dhe
Sherbime</v>
      </c>
      <c r="J208" s="72">
        <v>3535</v>
      </c>
      <c r="K208" s="72" t="s">
        <v>16</v>
      </c>
      <c r="L208" s="72" t="str">
        <f>VLOOKUP(K208,[1]produkt!$A:$B,2,FALSE)</f>
        <v>Aktivitete me fokus promovimin e krijimtarisë letrare</v>
      </c>
      <c r="M208" s="73">
        <v>3415000</v>
      </c>
      <c r="N208" s="73">
        <v>0</v>
      </c>
      <c r="O208" s="73">
        <v>3398045</v>
      </c>
      <c r="P208" s="73">
        <v>16955</v>
      </c>
      <c r="Q208" s="90">
        <f t="shared" si="29"/>
        <v>0.99503513909224006</v>
      </c>
    </row>
    <row r="209" spans="1:17" s="68" customFormat="1" ht="15" x14ac:dyDescent="0.25">
      <c r="A209" s="72">
        <v>1</v>
      </c>
      <c r="B209" s="72">
        <v>12</v>
      </c>
      <c r="C209" s="72">
        <v>1012100</v>
      </c>
      <c r="D209" s="72" t="str">
        <f>VLOOKUP(C209,[1]institucion!$A:$B,2,FALSE)</f>
        <v>Qendra Kombetare e Librit dhe Leximit(3535)</v>
      </c>
      <c r="E209" s="72" t="s">
        <v>0</v>
      </c>
      <c r="F209" s="72">
        <v>8230</v>
      </c>
      <c r="G209" s="72" t="str">
        <f>VLOOKUP(F209,[1]programet!$A:$B,2,FALSE)</f>
        <v xml:space="preserve">Arti dhe Kultura </v>
      </c>
      <c r="H209" s="72">
        <v>604</v>
      </c>
      <c r="I209" s="72" t="str">
        <f>VLOOKUP(H209,[1]llogarite!$A:$B,2,FALSE)</f>
        <v>Te Tjera
Transfer.Korrente Brendshme</v>
      </c>
      <c r="J209" s="72">
        <v>3535</v>
      </c>
      <c r="K209" s="72" t="s">
        <v>16</v>
      </c>
      <c r="L209" s="72" t="str">
        <f>VLOOKUP(K209,[1]produkt!$A:$B,2,FALSE)</f>
        <v>Aktivitete me fokus promovimin e krijimtarisë letrare</v>
      </c>
      <c r="M209" s="73">
        <v>17005000</v>
      </c>
      <c r="N209" s="73">
        <v>0</v>
      </c>
      <c r="O209" s="73">
        <v>16994198</v>
      </c>
      <c r="P209" s="73">
        <v>10802</v>
      </c>
      <c r="Q209" s="90">
        <f t="shared" si="29"/>
        <v>0.99936477506615706</v>
      </c>
    </row>
    <row r="210" spans="1:17" s="68" customFormat="1" ht="15" x14ac:dyDescent="0.25">
      <c r="A210" s="72">
        <v>1</v>
      </c>
      <c r="B210" s="72">
        <v>12</v>
      </c>
      <c r="C210" s="72">
        <v>1012100</v>
      </c>
      <c r="D210" s="72" t="str">
        <f>VLOOKUP(C210,[1]institucion!$A:$B,2,FALSE)</f>
        <v>Qendra Kombetare e Librit dhe Leximit(3535)</v>
      </c>
      <c r="E210" s="72" t="s">
        <v>0</v>
      </c>
      <c r="F210" s="72">
        <v>8230</v>
      </c>
      <c r="G210" s="72" t="str">
        <f>VLOOKUP(F210,[1]programet!$A:$B,2,FALSE)</f>
        <v xml:space="preserve">Arti dhe Kultura </v>
      </c>
      <c r="H210" s="72">
        <v>606</v>
      </c>
      <c r="I210" s="72" t="str">
        <f>VLOOKUP(H210,[1]llogarite!$A:$B,2,FALSE)</f>
        <v>Transferta per Buxhetet Familiare dhe Individet</v>
      </c>
      <c r="J210" s="72">
        <v>3535</v>
      </c>
      <c r="K210" s="72" t="s">
        <v>16</v>
      </c>
      <c r="L210" s="72" t="str">
        <f>VLOOKUP(K210,[1]produkt!$A:$B,2,FALSE)</f>
        <v>Aktivitete me fokus promovimin e krijimtarisë letrare</v>
      </c>
      <c r="M210" s="73">
        <v>24000</v>
      </c>
      <c r="N210" s="73">
        <v>0</v>
      </c>
      <c r="O210" s="73">
        <v>24000</v>
      </c>
      <c r="P210" s="73">
        <v>0</v>
      </c>
      <c r="Q210" s="90">
        <f t="shared" si="29"/>
        <v>1</v>
      </c>
    </row>
    <row r="211" spans="1:17" x14ac:dyDescent="0.2">
      <c r="A211" s="74"/>
      <c r="B211" s="74"/>
      <c r="C211" s="74"/>
      <c r="D211" s="74" t="s">
        <v>154</v>
      </c>
      <c r="E211" s="74"/>
      <c r="F211" s="74"/>
      <c r="G211" s="74"/>
      <c r="H211" s="74"/>
      <c r="I211" s="74"/>
      <c r="J211" s="74"/>
      <c r="K211" s="74"/>
      <c r="L211" s="74"/>
      <c r="M211" s="75">
        <f>SUM(M206:M210)</f>
        <v>32627913</v>
      </c>
      <c r="N211" s="75">
        <f t="shared" ref="N211:P211" si="32">SUM(N206:N210)</f>
        <v>0</v>
      </c>
      <c r="O211" s="75">
        <f t="shared" si="32"/>
        <v>32587386</v>
      </c>
      <c r="P211" s="75">
        <f t="shared" si="32"/>
        <v>40527</v>
      </c>
      <c r="Q211" s="93">
        <f t="shared" si="29"/>
        <v>0.99875790400691578</v>
      </c>
    </row>
    <row r="212" spans="1:17" ht="15" x14ac:dyDescent="0.2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7"/>
      <c r="N212" s="77"/>
      <c r="O212" s="77"/>
      <c r="P212" s="77"/>
      <c r="Q212" s="89"/>
    </row>
    <row r="213" spans="1:17" x14ac:dyDescent="0.2">
      <c r="A213" s="78"/>
      <c r="B213" s="78"/>
      <c r="C213" s="78"/>
      <c r="D213" s="78" t="s">
        <v>153</v>
      </c>
      <c r="E213" s="78"/>
      <c r="F213" s="78"/>
      <c r="G213" s="78"/>
      <c r="H213" s="78"/>
      <c r="I213" s="78"/>
      <c r="J213" s="78"/>
      <c r="K213" s="78"/>
      <c r="L213" s="78"/>
      <c r="M213" s="79">
        <f>M211+M205+M198+M190+M182+M174+M166+M159+M151+M144+M130+M120+M114+M108+M100+M93+M87+M81+M75+M69+M65+M59+M53+M47+M40+M34+M29+M23+M17</f>
        <v>2948431277</v>
      </c>
      <c r="N213" s="79">
        <f t="shared" ref="N213:P213" si="33">N211+N205+N198+N190+N182+N174+N166+N159+N151+N144+N130+N120+N114+N108+N100+N93+N87+N81+N75+N69+N65+N59+N53+N47+N40+N34+N29+N23+N17</f>
        <v>7574185.6900000004</v>
      </c>
      <c r="O213" s="79">
        <f t="shared" si="33"/>
        <v>2649363093.3299999</v>
      </c>
      <c r="P213" s="79">
        <f t="shared" si="33"/>
        <v>291493997.98000002</v>
      </c>
      <c r="Q213" s="91">
        <f t="shared" si="29"/>
        <v>0.89856701561845487</v>
      </c>
    </row>
    <row r="214" spans="1:17" ht="15" x14ac:dyDescent="0.25">
      <c r="M214" s="1"/>
      <c r="N214" s="1"/>
      <c r="O214" s="1"/>
      <c r="P214" s="1"/>
    </row>
  </sheetData>
  <autoFilter ref="A1:Q219" xr:uid="{0C618A77-CBDD-4633-B628-D5D021E5F514}"/>
  <sortState xmlns:xlrd2="http://schemas.microsoft.com/office/spreadsheetml/2017/richdata2" ref="A2:Q210">
    <sortCondition ref="F2:F2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911B-9A86-4410-819F-9EAE0B9B9F99}">
  <dimension ref="A1:T191"/>
  <sheetViews>
    <sheetView topLeftCell="E1" workbookViewId="0">
      <selection activeCell="Q1" sqref="Q1"/>
    </sheetView>
  </sheetViews>
  <sheetFormatPr defaultRowHeight="15" x14ac:dyDescent="0.25"/>
  <cols>
    <col min="1" max="3" width="9.140625" style="68"/>
    <col min="4" max="4" width="60" style="68" bestFit="1" customWidth="1"/>
    <col min="5" max="6" width="9.140625" style="68"/>
    <col min="7" max="7" width="37.7109375" style="68" bestFit="1" customWidth="1"/>
    <col min="8" max="8" width="15.42578125" style="68" customWidth="1"/>
    <col min="9" max="9" width="24.5703125" style="68" customWidth="1"/>
    <col min="10" max="11" width="9.140625" style="68"/>
    <col min="12" max="12" width="33.5703125" style="68" customWidth="1"/>
    <col min="13" max="13" width="15.28515625" style="69" customWidth="1"/>
    <col min="14" max="14" width="13.42578125" style="69" bestFit="1" customWidth="1"/>
    <col min="15" max="15" width="16.85546875" style="69" bestFit="1" customWidth="1"/>
    <col min="16" max="16" width="15.28515625" style="69" bestFit="1" customWidth="1"/>
    <col min="17" max="17" width="11.5703125" style="69" bestFit="1" customWidth="1"/>
    <col min="18" max="19" width="9.140625" style="68"/>
    <col min="20" max="20" width="15.28515625" style="68" bestFit="1" customWidth="1"/>
    <col min="21" max="16384" width="9.140625" style="68"/>
  </cols>
  <sheetData>
    <row r="1" spans="1:17" ht="30" x14ac:dyDescent="0.25">
      <c r="A1" s="68" t="s">
        <v>38</v>
      </c>
      <c r="B1" s="68" t="s">
        <v>23</v>
      </c>
      <c r="C1" s="68" t="s">
        <v>35</v>
      </c>
      <c r="D1" s="68" t="s">
        <v>24</v>
      </c>
      <c r="E1" s="83" t="s">
        <v>29</v>
      </c>
      <c r="F1" s="83" t="s">
        <v>25</v>
      </c>
      <c r="G1" s="83" t="s">
        <v>30</v>
      </c>
      <c r="H1" s="84" t="s">
        <v>37</v>
      </c>
      <c r="I1" s="84" t="s">
        <v>28</v>
      </c>
      <c r="J1" s="83" t="s">
        <v>26</v>
      </c>
      <c r="K1" s="83" t="s">
        <v>27</v>
      </c>
      <c r="L1" s="83" t="s">
        <v>28</v>
      </c>
      <c r="M1" s="85" t="s">
        <v>31</v>
      </c>
      <c r="N1" s="85" t="s">
        <v>33</v>
      </c>
      <c r="O1" s="85" t="s">
        <v>32</v>
      </c>
      <c r="P1" s="85" t="s">
        <v>34</v>
      </c>
      <c r="Q1" s="88" t="s">
        <v>155</v>
      </c>
    </row>
    <row r="2" spans="1:17" x14ac:dyDescent="0.25">
      <c r="A2" s="68">
        <v>1</v>
      </c>
      <c r="B2" s="68">
        <v>12</v>
      </c>
      <c r="C2" s="68">
        <v>1012001</v>
      </c>
      <c r="D2" s="68" t="str">
        <f>VLOOKUP(C2,[1]institucion!$A:$B,2,FALSE)</f>
        <v>Aparati i Ministrise se Ekonomise, Kultures dhe Inovacionit (3535)</v>
      </c>
      <c r="E2" s="72" t="s">
        <v>0</v>
      </c>
      <c r="F2" s="72">
        <v>1110</v>
      </c>
      <c r="G2" s="72" t="str">
        <f>VLOOKUP(F2,[1]programet!$A:$B,2,FALSE)</f>
        <v>Planifikimi, Menaxhimi dhe Administrimi</v>
      </c>
      <c r="H2" s="72">
        <v>600</v>
      </c>
      <c r="I2" s="72" t="str">
        <f>VLOOKUP(H2,[1]llogarite!$A:$B,2,FALSE)</f>
        <v>Pagat</v>
      </c>
      <c r="J2" s="72">
        <v>3535</v>
      </c>
      <c r="K2" s="72" t="s">
        <v>2</v>
      </c>
      <c r="L2" s="72" t="str">
        <f>VLOOKUP(K2,[1]produkt!$A:$B,2,FALSE)</f>
        <v>Akte ligjore/nenligjore te miratuara</v>
      </c>
      <c r="M2" s="73">
        <v>111286777</v>
      </c>
      <c r="N2" s="73">
        <v>0</v>
      </c>
      <c r="O2" s="73">
        <v>104920600</v>
      </c>
      <c r="P2" s="73">
        <v>6366177</v>
      </c>
      <c r="Q2" s="90">
        <f>O2/M2</f>
        <v>0.94279484794496293</v>
      </c>
    </row>
    <row r="3" spans="1:17" x14ac:dyDescent="0.25">
      <c r="A3" s="68">
        <v>1</v>
      </c>
      <c r="B3" s="68">
        <v>12</v>
      </c>
      <c r="C3" s="68">
        <v>1012002</v>
      </c>
      <c r="D3" s="68" t="str">
        <f>VLOOKUP(C3,[1]institucion!$A:$B,2,FALSE)</f>
        <v>Drejtoria Rajonale e Trashegimise Kulturore Berat (0202)</v>
      </c>
      <c r="E3" s="72" t="s">
        <v>0</v>
      </c>
      <c r="F3" s="72">
        <v>8220</v>
      </c>
      <c r="G3" s="72" t="str">
        <f>VLOOKUP(F3,[1]programet!$A:$B,2,FALSE)</f>
        <v xml:space="preserve">Trashegimia Kulturore dhe Muzete </v>
      </c>
      <c r="H3" s="72">
        <v>600</v>
      </c>
      <c r="I3" s="72" t="str">
        <f>VLOOKUP(H3,[1]llogarite!$A:$B,2,FALSE)</f>
        <v>Pagat</v>
      </c>
      <c r="J3" s="72">
        <v>202</v>
      </c>
      <c r="K3" s="72" t="s">
        <v>4</v>
      </c>
      <c r="L3" s="72" t="str">
        <f>VLOOKUP(K3,[1]produkt!$A:$B,2,FALSE)</f>
        <v>Objekte monument kulture të ruajtura dhe mbrojtura</v>
      </c>
      <c r="M3" s="73">
        <v>16920545</v>
      </c>
      <c r="N3" s="73">
        <v>0</v>
      </c>
      <c r="O3" s="73">
        <v>15920230</v>
      </c>
      <c r="P3" s="73">
        <v>1000315</v>
      </c>
      <c r="Q3" s="90">
        <f t="shared" ref="Q3:Q30" si="0">O3/M3</f>
        <v>0.94088163235876854</v>
      </c>
    </row>
    <row r="4" spans="1:17" x14ac:dyDescent="0.25">
      <c r="A4" s="68">
        <v>1</v>
      </c>
      <c r="B4" s="68">
        <v>12</v>
      </c>
      <c r="C4" s="68">
        <v>1012004</v>
      </c>
      <c r="D4" s="68" t="str">
        <f>VLOOKUP(C4,[1]institucion!$A:$B,2,FALSE)</f>
        <v>Drejtoria Rajonale e Trashegimise Kulturore Gjirokaster (1111)</v>
      </c>
      <c r="E4" s="72" t="s">
        <v>0</v>
      </c>
      <c r="F4" s="72">
        <v>8220</v>
      </c>
      <c r="G4" s="72" t="str">
        <f>VLOOKUP(F4,[1]programet!$A:$B,2,FALSE)</f>
        <v xml:space="preserve">Trashegimia Kulturore dhe Muzete </v>
      </c>
      <c r="H4" s="72">
        <v>600</v>
      </c>
      <c r="I4" s="72" t="str">
        <f>VLOOKUP(H4,[1]llogarite!$A:$B,2,FALSE)</f>
        <v>Pagat</v>
      </c>
      <c r="J4" s="72">
        <v>1111</v>
      </c>
      <c r="K4" s="72" t="s">
        <v>4</v>
      </c>
      <c r="L4" s="72" t="str">
        <f>VLOOKUP(K4,[1]produkt!$A:$B,2,FALSE)</f>
        <v>Objekte monument kulture të ruajtura dhe mbrojtura</v>
      </c>
      <c r="M4" s="73">
        <v>22084590</v>
      </c>
      <c r="N4" s="73">
        <v>0</v>
      </c>
      <c r="O4" s="73">
        <v>22063626</v>
      </c>
      <c r="P4" s="73">
        <v>20964</v>
      </c>
      <c r="Q4" s="90">
        <f t="shared" si="0"/>
        <v>0.99905074081067391</v>
      </c>
    </row>
    <row r="5" spans="1:17" x14ac:dyDescent="0.25">
      <c r="A5" s="68">
        <v>1</v>
      </c>
      <c r="B5" s="68">
        <v>12</v>
      </c>
      <c r="C5" s="68">
        <v>1012005</v>
      </c>
      <c r="D5" s="68" t="str">
        <f>VLOOKUP(C5,[1]institucion!$A:$B,2,FALSE)</f>
        <v>Drejtoria Rajonale e Trashegimise Kulturore Korce (1515)</v>
      </c>
      <c r="E5" s="72" t="s">
        <v>0</v>
      </c>
      <c r="F5" s="72">
        <v>8220</v>
      </c>
      <c r="G5" s="72" t="str">
        <f>VLOOKUP(F5,[1]programet!$A:$B,2,FALSE)</f>
        <v xml:space="preserve">Trashegimia Kulturore dhe Muzete </v>
      </c>
      <c r="H5" s="72">
        <v>600</v>
      </c>
      <c r="I5" s="72" t="str">
        <f>VLOOKUP(H5,[1]llogarite!$A:$B,2,FALSE)</f>
        <v>Pagat</v>
      </c>
      <c r="J5" s="72">
        <v>1515</v>
      </c>
      <c r="K5" s="72" t="s">
        <v>4</v>
      </c>
      <c r="L5" s="72" t="str">
        <f>VLOOKUP(K5,[1]produkt!$A:$B,2,FALSE)</f>
        <v>Objekte monument kulture të ruajtura dhe mbrojtura</v>
      </c>
      <c r="M5" s="73">
        <v>20136746</v>
      </c>
      <c r="N5" s="73">
        <v>0</v>
      </c>
      <c r="O5" s="73">
        <v>19620818</v>
      </c>
      <c r="P5" s="73">
        <v>515928</v>
      </c>
      <c r="Q5" s="90">
        <f t="shared" si="0"/>
        <v>0.9743787799677267</v>
      </c>
    </row>
    <row r="6" spans="1:17" x14ac:dyDescent="0.25">
      <c r="A6" s="68">
        <v>1</v>
      </c>
      <c r="B6" s="68">
        <v>12</v>
      </c>
      <c r="C6" s="68">
        <v>1012006</v>
      </c>
      <c r="D6" s="68" t="str">
        <f>VLOOKUP(C6,[1]institucion!$A:$B,2,FALSE)</f>
        <v>Drejtoria Rajonale e Trashegimise Kulturore Shkoder (3333)</v>
      </c>
      <c r="E6" s="72" t="s">
        <v>0</v>
      </c>
      <c r="F6" s="72">
        <v>8220</v>
      </c>
      <c r="G6" s="72" t="str">
        <f>VLOOKUP(F6,[1]programet!$A:$B,2,FALSE)</f>
        <v xml:space="preserve">Trashegimia Kulturore dhe Muzete </v>
      </c>
      <c r="H6" s="72">
        <v>600</v>
      </c>
      <c r="I6" s="72" t="str">
        <f>VLOOKUP(H6,[1]llogarite!$A:$B,2,FALSE)</f>
        <v>Pagat</v>
      </c>
      <c r="J6" s="72">
        <v>3333</v>
      </c>
      <c r="K6" s="72" t="s">
        <v>4</v>
      </c>
      <c r="L6" s="72" t="str">
        <f>VLOOKUP(K6,[1]produkt!$A:$B,2,FALSE)</f>
        <v>Objekte monument kulture të ruajtura dhe mbrojtura</v>
      </c>
      <c r="M6" s="73">
        <v>16302283</v>
      </c>
      <c r="N6" s="73">
        <v>0</v>
      </c>
      <c r="O6" s="73">
        <v>16296155</v>
      </c>
      <c r="P6" s="73">
        <v>6128</v>
      </c>
      <c r="Q6" s="90">
        <f t="shared" si="0"/>
        <v>0.99962410172857386</v>
      </c>
    </row>
    <row r="7" spans="1:17" x14ac:dyDescent="0.25">
      <c r="A7" s="68">
        <v>1</v>
      </c>
      <c r="B7" s="68">
        <v>12</v>
      </c>
      <c r="C7" s="68">
        <v>1012010</v>
      </c>
      <c r="D7" s="68" t="str">
        <f>VLOOKUP(C7,[1]institucion!$A:$B,2,FALSE)</f>
        <v>Muzeu Historik Kombetar (3535)</v>
      </c>
      <c r="E7" s="72" t="s">
        <v>0</v>
      </c>
      <c r="F7" s="72">
        <v>8220</v>
      </c>
      <c r="G7" s="72" t="str">
        <f>VLOOKUP(F7,[1]programet!$A:$B,2,FALSE)</f>
        <v xml:space="preserve">Trashegimia Kulturore dhe Muzete </v>
      </c>
      <c r="H7" s="72">
        <v>600</v>
      </c>
      <c r="I7" s="72" t="str">
        <f>VLOOKUP(H7,[1]llogarite!$A:$B,2,FALSE)</f>
        <v>Pagat</v>
      </c>
      <c r="J7" s="72">
        <v>3535</v>
      </c>
      <c r="K7" s="72" t="s">
        <v>6</v>
      </c>
      <c r="L7" s="72" t="str">
        <f>VLOOKUP(K7,[1]produkt!$A:$B,2,FALSE)</f>
        <v>Muze të mirëmbajtura dhe të vizitueshëm nga publiku</v>
      </c>
      <c r="M7" s="73">
        <v>41680770</v>
      </c>
      <c r="N7" s="73">
        <v>0</v>
      </c>
      <c r="O7" s="73">
        <v>41399519</v>
      </c>
      <c r="P7" s="73">
        <v>281251</v>
      </c>
      <c r="Q7" s="90">
        <f t="shared" si="0"/>
        <v>0.99325225997504363</v>
      </c>
    </row>
    <row r="8" spans="1:17" x14ac:dyDescent="0.25">
      <c r="A8" s="68">
        <v>1</v>
      </c>
      <c r="B8" s="68">
        <v>12</v>
      </c>
      <c r="C8" s="68">
        <v>1012012</v>
      </c>
      <c r="D8" s="68" t="str">
        <f>VLOOKUP(C8,[1]institucion!$A:$B,2,FALSE)</f>
        <v>Qendra Kombetare e veprimtarive Folklorike (3535)</v>
      </c>
      <c r="E8" s="72" t="s">
        <v>0</v>
      </c>
      <c r="F8" s="72">
        <v>8220</v>
      </c>
      <c r="G8" s="72" t="str">
        <f>VLOOKUP(F8,[1]programet!$A:$B,2,FALSE)</f>
        <v xml:space="preserve">Trashegimia Kulturore dhe Muzete </v>
      </c>
      <c r="H8" s="72">
        <v>600</v>
      </c>
      <c r="I8" s="72" t="str">
        <f>VLOOKUP(H8,[1]llogarite!$A:$B,2,FALSE)</f>
        <v>Pagat</v>
      </c>
      <c r="J8" s="72">
        <v>3535</v>
      </c>
      <c r="K8" s="72" t="s">
        <v>7</v>
      </c>
      <c r="L8" s="72" t="str">
        <f>VLOOKUP(K8,[1]produkt!$A:$B,2,FALSE)</f>
        <v>Aktivitete të fushës së trashëgimisë jomateriale</v>
      </c>
      <c r="M8" s="73">
        <v>6413202</v>
      </c>
      <c r="N8" s="73">
        <v>0</v>
      </c>
      <c r="O8" s="73">
        <v>6401565</v>
      </c>
      <c r="P8" s="73">
        <v>11637</v>
      </c>
      <c r="Q8" s="90">
        <f t="shared" si="0"/>
        <v>0.99818546180207646</v>
      </c>
    </row>
    <row r="9" spans="1:17" x14ac:dyDescent="0.25">
      <c r="A9" s="68">
        <v>1</v>
      </c>
      <c r="B9" s="68">
        <v>12</v>
      </c>
      <c r="C9" s="68">
        <v>1012014</v>
      </c>
      <c r="D9" s="68" t="str">
        <f>VLOOKUP(C9,[1]institucion!$A:$B,2,FALSE)</f>
        <v>Qendra Muzeore Berat Muzeu Ikonografise Onufri Muzeu Etnografik Berat (0202)</v>
      </c>
      <c r="E9" s="72" t="s">
        <v>0</v>
      </c>
      <c r="F9" s="72">
        <v>8220</v>
      </c>
      <c r="G9" s="72" t="str">
        <f>VLOOKUP(F9,[1]programet!$A:$B,2,FALSE)</f>
        <v xml:space="preserve">Trashegimia Kulturore dhe Muzete </v>
      </c>
      <c r="H9" s="72">
        <v>600</v>
      </c>
      <c r="I9" s="72" t="str">
        <f>VLOOKUP(H9,[1]llogarite!$A:$B,2,FALSE)</f>
        <v>Pagat</v>
      </c>
      <c r="J9" s="72">
        <v>202</v>
      </c>
      <c r="K9" s="72" t="s">
        <v>6</v>
      </c>
      <c r="L9" s="72" t="str">
        <f>VLOOKUP(K9,[1]produkt!$A:$B,2,FALSE)</f>
        <v>Muze të mirëmbajtura dhe të vizitueshëm nga publiku</v>
      </c>
      <c r="M9" s="73">
        <v>9309545</v>
      </c>
      <c r="N9" s="73">
        <v>0</v>
      </c>
      <c r="O9" s="73">
        <v>9205808</v>
      </c>
      <c r="P9" s="73">
        <v>103737</v>
      </c>
      <c r="Q9" s="90">
        <f t="shared" si="0"/>
        <v>0.98885692050470775</v>
      </c>
    </row>
    <row r="10" spans="1:17" x14ac:dyDescent="0.25">
      <c r="A10" s="68">
        <v>1</v>
      </c>
      <c r="B10" s="68">
        <v>12</v>
      </c>
      <c r="C10" s="68">
        <v>1012016</v>
      </c>
      <c r="D10" s="68" t="str">
        <f>VLOOKUP(C10,[1]institucion!$A:$B,2,FALSE)</f>
        <v>Qendra Muzeore Kruje Muzeu Kombetar Skenderbeu, Muzeu Etnografik Kruje (0716)</v>
      </c>
      <c r="E10" s="72" t="s">
        <v>0</v>
      </c>
      <c r="F10" s="72">
        <v>8220</v>
      </c>
      <c r="G10" s="72" t="str">
        <f>VLOOKUP(F10,[1]programet!$A:$B,2,FALSE)</f>
        <v xml:space="preserve">Trashegimia Kulturore dhe Muzete </v>
      </c>
      <c r="H10" s="72">
        <v>600</v>
      </c>
      <c r="I10" s="72" t="str">
        <f>VLOOKUP(H10,[1]llogarite!$A:$B,2,FALSE)</f>
        <v>Pagat</v>
      </c>
      <c r="J10" s="72">
        <v>716</v>
      </c>
      <c r="K10" s="72" t="s">
        <v>6</v>
      </c>
      <c r="L10" s="72" t="str">
        <f>VLOOKUP(K10,[1]produkt!$A:$B,2,FALSE)</f>
        <v>Muze të mirëmbajtura dhe të vizitueshëm nga publiku</v>
      </c>
      <c r="M10" s="73">
        <v>10006149</v>
      </c>
      <c r="N10" s="73">
        <v>0</v>
      </c>
      <c r="O10" s="73">
        <v>9937760</v>
      </c>
      <c r="P10" s="73">
        <v>68389</v>
      </c>
      <c r="Q10" s="90">
        <f t="shared" si="0"/>
        <v>0.99316530265539715</v>
      </c>
    </row>
    <row r="11" spans="1:17" x14ac:dyDescent="0.25">
      <c r="A11" s="68">
        <v>1</v>
      </c>
      <c r="B11" s="68">
        <v>12</v>
      </c>
      <c r="C11" s="68">
        <v>1012017</v>
      </c>
      <c r="D11" s="68" t="str">
        <f>VLOOKUP(C11,[1]institucion!$A:$B,2,FALSE)</f>
        <v>Zyra e administrimit dhe kordinimit Butrint (3731)</v>
      </c>
      <c r="E11" s="72" t="s">
        <v>0</v>
      </c>
      <c r="F11" s="72">
        <v>8220</v>
      </c>
      <c r="G11" s="72" t="str">
        <f>VLOOKUP(F11,[1]programet!$A:$B,2,FALSE)</f>
        <v xml:space="preserve">Trashegimia Kulturore dhe Muzete </v>
      </c>
      <c r="H11" s="72">
        <v>600</v>
      </c>
      <c r="I11" s="72" t="str">
        <f>VLOOKUP(H11,[1]llogarite!$A:$B,2,FALSE)</f>
        <v>Pagat</v>
      </c>
      <c r="J11" s="72">
        <v>3731</v>
      </c>
      <c r="K11" s="72" t="s">
        <v>4</v>
      </c>
      <c r="L11" s="72" t="str">
        <f>VLOOKUP(K11,[1]produkt!$A:$B,2,FALSE)</f>
        <v>Objekte monument kulture të ruajtura dhe mbrojtura</v>
      </c>
      <c r="M11" s="73">
        <v>12075752</v>
      </c>
      <c r="N11" s="73">
        <v>0</v>
      </c>
      <c r="O11" s="73">
        <v>12073953</v>
      </c>
      <c r="P11" s="73">
        <v>1799</v>
      </c>
      <c r="Q11" s="90">
        <f t="shared" si="0"/>
        <v>0.99985102377061075</v>
      </c>
    </row>
    <row r="12" spans="1:17" x14ac:dyDescent="0.25">
      <c r="A12" s="68">
        <v>1</v>
      </c>
      <c r="B12" s="68">
        <v>12</v>
      </c>
      <c r="C12" s="68">
        <v>1012018</v>
      </c>
      <c r="D12" s="68" t="str">
        <f>VLOOKUP(C12,[1]institucion!$A:$B,2,FALSE)</f>
        <v>Muzeu Kombetar i Artit Mesjetar Korce (1515)</v>
      </c>
      <c r="E12" s="72" t="s">
        <v>0</v>
      </c>
      <c r="F12" s="72">
        <v>8220</v>
      </c>
      <c r="G12" s="72" t="str">
        <f>VLOOKUP(F12,[1]programet!$A:$B,2,FALSE)</f>
        <v xml:space="preserve">Trashegimia Kulturore dhe Muzete </v>
      </c>
      <c r="H12" s="72">
        <v>600</v>
      </c>
      <c r="I12" s="72" t="str">
        <f>VLOOKUP(H12,[1]llogarite!$A:$B,2,FALSE)</f>
        <v>Pagat</v>
      </c>
      <c r="J12" s="72">
        <v>1515</v>
      </c>
      <c r="K12" s="72" t="s">
        <v>6</v>
      </c>
      <c r="L12" s="72" t="str">
        <f>VLOOKUP(K12,[1]produkt!$A:$B,2,FALSE)</f>
        <v>Muze të mirëmbajtura dhe të vizitueshëm nga publiku</v>
      </c>
      <c r="M12" s="73">
        <v>13790471</v>
      </c>
      <c r="N12" s="73">
        <v>0</v>
      </c>
      <c r="O12" s="73">
        <v>11844849</v>
      </c>
      <c r="P12" s="73">
        <v>1945622</v>
      </c>
      <c r="Q12" s="90">
        <f t="shared" si="0"/>
        <v>0.85891547866639217</v>
      </c>
    </row>
    <row r="13" spans="1:17" x14ac:dyDescent="0.25">
      <c r="A13" s="68">
        <v>1</v>
      </c>
      <c r="B13" s="68">
        <v>12</v>
      </c>
      <c r="C13" s="68">
        <v>1012020</v>
      </c>
      <c r="D13" s="68" t="str">
        <f>VLOOKUP(C13,[1]institucion!$A:$B,2,FALSE)</f>
        <v>Instituti Kombetar i Regjistrimit te Trashegimise Kulturore (3535)</v>
      </c>
      <c r="E13" s="72" t="s">
        <v>0</v>
      </c>
      <c r="F13" s="72">
        <v>8220</v>
      </c>
      <c r="G13" s="72" t="str">
        <f>VLOOKUP(F13,[1]programet!$A:$B,2,FALSE)</f>
        <v xml:space="preserve">Trashegimia Kulturore dhe Muzete </v>
      </c>
      <c r="H13" s="72">
        <v>600</v>
      </c>
      <c r="I13" s="72" t="str">
        <f>VLOOKUP(H13,[1]llogarite!$A:$B,2,FALSE)</f>
        <v>Pagat</v>
      </c>
      <c r="J13" s="72">
        <v>3535</v>
      </c>
      <c r="K13" s="72" t="s">
        <v>5</v>
      </c>
      <c r="L13" s="72" t="str">
        <f>VLOOKUP(K13,[1]produkt!$A:$B,2,FALSE)</f>
        <v>Trashegimia materiale e jomateriale e inventarizuar.</v>
      </c>
      <c r="M13" s="73">
        <v>9968433</v>
      </c>
      <c r="N13" s="73">
        <v>0</v>
      </c>
      <c r="O13" s="73">
        <v>9920025</v>
      </c>
      <c r="P13" s="73">
        <v>48408</v>
      </c>
      <c r="Q13" s="90">
        <f t="shared" si="0"/>
        <v>0.99514387065650134</v>
      </c>
    </row>
    <row r="14" spans="1:17" x14ac:dyDescent="0.25">
      <c r="A14" s="68">
        <v>1</v>
      </c>
      <c r="B14" s="68">
        <v>12</v>
      </c>
      <c r="C14" s="68">
        <v>1012070</v>
      </c>
      <c r="D14" s="68" t="str">
        <f>VLOOKUP(C14,[1]institucion!$A:$B,2,FALSE)</f>
        <v>Drejtoria Rajonale e Trashegimise Kulturore Vlore (3737)</v>
      </c>
      <c r="E14" s="72" t="s">
        <v>0</v>
      </c>
      <c r="F14" s="72">
        <v>8220</v>
      </c>
      <c r="G14" s="72" t="str">
        <f>VLOOKUP(F14,[1]programet!$A:$B,2,FALSE)</f>
        <v xml:space="preserve">Trashegimia Kulturore dhe Muzete </v>
      </c>
      <c r="H14" s="72">
        <v>600</v>
      </c>
      <c r="I14" s="72" t="str">
        <f>VLOOKUP(H14,[1]llogarite!$A:$B,2,FALSE)</f>
        <v>Pagat</v>
      </c>
      <c r="J14" s="72">
        <v>3737</v>
      </c>
      <c r="K14" s="72" t="s">
        <v>4</v>
      </c>
      <c r="L14" s="72" t="str">
        <f>VLOOKUP(K14,[1]produkt!$A:$B,2,FALSE)</f>
        <v>Objekte monument kulture të ruajtura dhe mbrojtura</v>
      </c>
      <c r="M14" s="73">
        <v>25453667</v>
      </c>
      <c r="N14" s="73">
        <v>0</v>
      </c>
      <c r="O14" s="73">
        <v>25395992</v>
      </c>
      <c r="P14" s="73">
        <v>57675</v>
      </c>
      <c r="Q14" s="90">
        <f t="shared" si="0"/>
        <v>0.99773411823137315</v>
      </c>
    </row>
    <row r="15" spans="1:17" x14ac:dyDescent="0.25">
      <c r="A15" s="68">
        <v>1</v>
      </c>
      <c r="B15" s="68">
        <v>12</v>
      </c>
      <c r="C15" s="68">
        <v>1012076</v>
      </c>
      <c r="D15" s="68" t="str">
        <f>VLOOKUP(C15,[1]institucion!$A:$B,2,FALSE)</f>
        <v>Muzeu Kombetar i Pavaresise (3737)</v>
      </c>
      <c r="E15" s="72" t="s">
        <v>0</v>
      </c>
      <c r="F15" s="72">
        <v>8220</v>
      </c>
      <c r="G15" s="72" t="str">
        <f>VLOOKUP(F15,[1]programet!$A:$B,2,FALSE)</f>
        <v xml:space="preserve">Trashegimia Kulturore dhe Muzete </v>
      </c>
      <c r="H15" s="72">
        <v>600</v>
      </c>
      <c r="I15" s="72" t="str">
        <f>VLOOKUP(H15,[1]llogarite!$A:$B,2,FALSE)</f>
        <v>Pagat</v>
      </c>
      <c r="J15" s="72">
        <v>3737</v>
      </c>
      <c r="K15" s="72" t="s">
        <v>6</v>
      </c>
      <c r="L15" s="72" t="str">
        <f>VLOOKUP(K15,[1]produkt!$A:$B,2,FALSE)</f>
        <v>Muze të mirëmbajtura dhe të vizitueshëm nga publiku</v>
      </c>
      <c r="M15" s="73">
        <v>3195571</v>
      </c>
      <c r="N15" s="73">
        <v>0</v>
      </c>
      <c r="O15" s="73">
        <v>3194261</v>
      </c>
      <c r="P15" s="73">
        <v>1310</v>
      </c>
      <c r="Q15" s="90">
        <f t="shared" si="0"/>
        <v>0.99959005761411657</v>
      </c>
    </row>
    <row r="16" spans="1:17" x14ac:dyDescent="0.25">
      <c r="A16" s="68">
        <v>1</v>
      </c>
      <c r="B16" s="68">
        <v>12</v>
      </c>
      <c r="C16" s="68">
        <v>1012097</v>
      </c>
      <c r="D16" s="68" t="str">
        <f>VLOOKUP(C16,[1]institucion!$A:$B,2,FALSE)</f>
        <v>Muzeu Kombetar i Fotografise Marubi (3333)</v>
      </c>
      <c r="E16" s="72" t="s">
        <v>0</v>
      </c>
      <c r="F16" s="72">
        <v>8220</v>
      </c>
      <c r="G16" s="72" t="str">
        <f>VLOOKUP(F16,[1]programet!$A:$B,2,FALSE)</f>
        <v xml:space="preserve">Trashegimia Kulturore dhe Muzete </v>
      </c>
      <c r="H16" s="72">
        <v>600</v>
      </c>
      <c r="I16" s="72" t="str">
        <f>VLOOKUP(H16,[1]llogarite!$A:$B,2,FALSE)</f>
        <v>Pagat</v>
      </c>
      <c r="J16" s="72">
        <v>3333</v>
      </c>
      <c r="K16" s="72" t="s">
        <v>6</v>
      </c>
      <c r="L16" s="72" t="str">
        <f>VLOOKUP(K16,[1]produkt!$A:$B,2,FALSE)</f>
        <v>Muze të mirëmbajtura dhe të vizitueshëm nga publiku</v>
      </c>
      <c r="M16" s="73">
        <v>12488732</v>
      </c>
      <c r="N16" s="73">
        <v>0</v>
      </c>
      <c r="O16" s="73">
        <v>12409990</v>
      </c>
      <c r="P16" s="73">
        <v>78742</v>
      </c>
      <c r="Q16" s="90">
        <f t="shared" si="0"/>
        <v>0.99369495638148053</v>
      </c>
    </row>
    <row r="17" spans="1:20" x14ac:dyDescent="0.25">
      <c r="A17" s="68">
        <v>1</v>
      </c>
      <c r="B17" s="68">
        <v>12</v>
      </c>
      <c r="C17" s="68">
        <v>1012098</v>
      </c>
      <c r="D17" s="68" t="str">
        <f>VLOOKUP(C17,[1]institucion!$A:$B,2,FALSE)</f>
        <v>Muzeu Kombetar i Pergjimeve Shtepia me Gjethe (3535)</v>
      </c>
      <c r="E17" s="72" t="s">
        <v>0</v>
      </c>
      <c r="F17" s="72">
        <v>8220</v>
      </c>
      <c r="G17" s="72" t="str">
        <f>VLOOKUP(F17,[1]programet!$A:$B,2,FALSE)</f>
        <v xml:space="preserve">Trashegimia Kulturore dhe Muzete </v>
      </c>
      <c r="H17" s="72">
        <v>600</v>
      </c>
      <c r="I17" s="72" t="str">
        <f>VLOOKUP(H17,[1]llogarite!$A:$B,2,FALSE)</f>
        <v>Pagat</v>
      </c>
      <c r="J17" s="72">
        <v>3535</v>
      </c>
      <c r="K17" s="72" t="s">
        <v>6</v>
      </c>
      <c r="L17" s="72" t="str">
        <f>VLOOKUP(K17,[1]produkt!$A:$B,2,FALSE)</f>
        <v>Muze të mirëmbajtura dhe të vizitueshëm nga publiku</v>
      </c>
      <c r="M17" s="73">
        <v>8282354</v>
      </c>
      <c r="N17" s="73">
        <v>0</v>
      </c>
      <c r="O17" s="73">
        <v>8253118</v>
      </c>
      <c r="P17" s="73">
        <v>29236</v>
      </c>
      <c r="Q17" s="90">
        <f t="shared" si="0"/>
        <v>0.99647008567854023</v>
      </c>
    </row>
    <row r="18" spans="1:20" x14ac:dyDescent="0.25">
      <c r="A18" s="68">
        <v>1</v>
      </c>
      <c r="B18" s="68">
        <v>12</v>
      </c>
      <c r="C18" s="68">
        <v>1012101</v>
      </c>
      <c r="D18" s="68" t="str">
        <f>VLOOKUP(C18,[1]institucion!$A:$B,2,FALSE)</f>
        <v>Instituti Kombetar i Trashegimise Kulturore Tirane (3535)</v>
      </c>
      <c r="E18" s="72" t="s">
        <v>0</v>
      </c>
      <c r="F18" s="72">
        <v>8220</v>
      </c>
      <c r="G18" s="72" t="str">
        <f>VLOOKUP(F18,[1]programet!$A:$B,2,FALSE)</f>
        <v xml:space="preserve">Trashegimia Kulturore dhe Muzete </v>
      </c>
      <c r="H18" s="72">
        <v>600</v>
      </c>
      <c r="I18" s="72" t="str">
        <f>VLOOKUP(H18,[1]llogarite!$A:$B,2,FALSE)</f>
        <v>Pagat</v>
      </c>
      <c r="J18" s="72">
        <v>3535</v>
      </c>
      <c r="K18" s="72" t="s">
        <v>4</v>
      </c>
      <c r="L18" s="72" t="str">
        <f>VLOOKUP(K18,[1]produkt!$A:$B,2,FALSE)</f>
        <v>Objekte monument kulture të ruajtura dhe mbrojtura</v>
      </c>
      <c r="M18" s="73">
        <v>52192649</v>
      </c>
      <c r="N18" s="73">
        <v>0</v>
      </c>
      <c r="O18" s="73">
        <v>51634873</v>
      </c>
      <c r="P18" s="73">
        <v>557776</v>
      </c>
      <c r="Q18" s="90">
        <f t="shared" si="0"/>
        <v>0.98931313105031327</v>
      </c>
    </row>
    <row r="19" spans="1:20" x14ac:dyDescent="0.25">
      <c r="A19" s="68">
        <v>1</v>
      </c>
      <c r="B19" s="68">
        <v>12</v>
      </c>
      <c r="C19" s="68">
        <v>1012102</v>
      </c>
      <c r="D19" s="68" t="str">
        <f>VLOOKUP(C19,[1]institucion!$A:$B,2,FALSE)</f>
        <v>Qendra Muzeore Durres (0707)</v>
      </c>
      <c r="E19" s="72" t="s">
        <v>0</v>
      </c>
      <c r="F19" s="72">
        <v>8220</v>
      </c>
      <c r="G19" s="72" t="str">
        <f>VLOOKUP(F19,[1]programet!$A:$B,2,FALSE)</f>
        <v xml:space="preserve">Trashegimia Kulturore dhe Muzete </v>
      </c>
      <c r="H19" s="72">
        <v>600</v>
      </c>
      <c r="I19" s="72" t="str">
        <f>VLOOKUP(H19,[1]llogarite!$A:$B,2,FALSE)</f>
        <v>Pagat</v>
      </c>
      <c r="J19" s="72">
        <v>707</v>
      </c>
      <c r="K19" s="72" t="s">
        <v>6</v>
      </c>
      <c r="L19" s="72" t="str">
        <f>VLOOKUP(K19,[1]produkt!$A:$B,2,FALSE)</f>
        <v>Muze të mirëmbajtura dhe të vizitueshëm nga publiku</v>
      </c>
      <c r="M19" s="73">
        <v>12645763</v>
      </c>
      <c r="N19" s="73">
        <v>0</v>
      </c>
      <c r="O19" s="73">
        <v>12495711</v>
      </c>
      <c r="P19" s="73">
        <v>150052</v>
      </c>
      <c r="Q19" s="90">
        <f t="shared" si="0"/>
        <v>0.98813420748119352</v>
      </c>
    </row>
    <row r="20" spans="1:20" x14ac:dyDescent="0.25">
      <c r="A20" s="68">
        <v>1</v>
      </c>
      <c r="B20" s="68">
        <v>12</v>
      </c>
      <c r="C20" s="68">
        <v>1012103</v>
      </c>
      <c r="D20" s="68" t="str">
        <f>VLOOKUP(C20,[1]institucion!$A:$B,2,FALSE)</f>
        <v>Drejtoria Rajonale e Trashegimise Kulturore Tirane (3535)</v>
      </c>
      <c r="E20" s="72" t="s">
        <v>0</v>
      </c>
      <c r="F20" s="72">
        <v>8220</v>
      </c>
      <c r="G20" s="72" t="str">
        <f>VLOOKUP(F20,[1]programet!$A:$B,2,FALSE)</f>
        <v xml:space="preserve">Trashegimia Kulturore dhe Muzete </v>
      </c>
      <c r="H20" s="72">
        <v>600</v>
      </c>
      <c r="I20" s="72" t="str">
        <f>VLOOKUP(H20,[1]llogarite!$A:$B,2,FALSE)</f>
        <v>Pagat</v>
      </c>
      <c r="J20" s="72">
        <v>3535</v>
      </c>
      <c r="K20" s="72" t="s">
        <v>4</v>
      </c>
      <c r="L20" s="72" t="str">
        <f>VLOOKUP(K20,[1]produkt!$A:$B,2,FALSE)</f>
        <v>Objekte monument kulture të ruajtura dhe mbrojtura</v>
      </c>
      <c r="M20" s="73">
        <v>14550780</v>
      </c>
      <c r="N20" s="73">
        <v>0</v>
      </c>
      <c r="O20" s="73">
        <v>13937013</v>
      </c>
      <c r="P20" s="73">
        <v>613767</v>
      </c>
      <c r="Q20" s="90">
        <f t="shared" si="0"/>
        <v>0.95781896228243435</v>
      </c>
    </row>
    <row r="21" spans="1:20" x14ac:dyDescent="0.25">
      <c r="A21" s="68">
        <v>1</v>
      </c>
      <c r="B21" s="68">
        <v>12</v>
      </c>
      <c r="C21" s="68">
        <v>1012104</v>
      </c>
      <c r="D21" s="68" t="str">
        <f>VLOOKUP(C21,[1]institucion!$A:$B,2,FALSE)</f>
        <v>Zyra e Administrimit dhe Koordinimit te Parqeve Arkeologjike Apoloni dhe Bylis (0909)</v>
      </c>
      <c r="E21" s="72" t="s">
        <v>0</v>
      </c>
      <c r="F21" s="72">
        <v>8220</v>
      </c>
      <c r="G21" s="72" t="str">
        <f>VLOOKUP(F21,[1]programet!$A:$B,2,FALSE)</f>
        <v xml:space="preserve">Trashegimia Kulturore dhe Muzete </v>
      </c>
      <c r="H21" s="72">
        <v>600</v>
      </c>
      <c r="I21" s="72" t="str">
        <f>VLOOKUP(H21,[1]llogarite!$A:$B,2,FALSE)</f>
        <v>Pagat</v>
      </c>
      <c r="J21" s="72">
        <v>909</v>
      </c>
      <c r="K21" s="72" t="s">
        <v>4</v>
      </c>
      <c r="L21" s="72" t="str">
        <f>VLOOKUP(K21,[1]produkt!$A:$B,2,FALSE)</f>
        <v>Objekte monument kulture të ruajtura dhe mbrojtura</v>
      </c>
      <c r="M21" s="73">
        <v>13018170</v>
      </c>
      <c r="N21" s="73">
        <v>0</v>
      </c>
      <c r="O21" s="73">
        <v>12870583</v>
      </c>
      <c r="P21" s="73">
        <v>147587</v>
      </c>
      <c r="Q21" s="90">
        <f t="shared" si="0"/>
        <v>0.9886629994845666</v>
      </c>
    </row>
    <row r="22" spans="1:20" x14ac:dyDescent="0.25">
      <c r="A22" s="68">
        <v>1</v>
      </c>
      <c r="B22" s="68">
        <v>12</v>
      </c>
      <c r="C22" s="68">
        <v>1012009</v>
      </c>
      <c r="D22" s="68" t="str">
        <f>VLOOKUP(C22,[1]institucion!$A:$B,2,FALSE)</f>
        <v>Qendra Kombetare Kulturore e Femijeve (3535)</v>
      </c>
      <c r="E22" s="72" t="s">
        <v>0</v>
      </c>
      <c r="F22" s="72">
        <v>8230</v>
      </c>
      <c r="G22" s="72" t="str">
        <f>VLOOKUP(F22,[1]programet!$A:$B,2,FALSE)</f>
        <v xml:space="preserve">Arti dhe Kultura </v>
      </c>
      <c r="H22" s="72">
        <v>600</v>
      </c>
      <c r="I22" s="72" t="str">
        <f>VLOOKUP(H22,[1]llogarite!$A:$B,2,FALSE)</f>
        <v>Pagat</v>
      </c>
      <c r="J22" s="72">
        <v>3535</v>
      </c>
      <c r="K22" s="72" t="s">
        <v>13</v>
      </c>
      <c r="L22" s="72" t="str">
        <f>VLOOKUP(K22,[1]produkt!$A:$B,2,FALSE)</f>
        <v>Veprimtari edukuese të teatrit me dhe për fëmijë</v>
      </c>
      <c r="M22" s="73">
        <v>32470175</v>
      </c>
      <c r="N22" s="73">
        <v>0</v>
      </c>
      <c r="O22" s="73">
        <v>32455893</v>
      </c>
      <c r="P22" s="73">
        <v>14282</v>
      </c>
      <c r="Q22" s="90">
        <f t="shared" si="0"/>
        <v>0.99956015019937527</v>
      </c>
    </row>
    <row r="23" spans="1:20" x14ac:dyDescent="0.25">
      <c r="A23" s="68">
        <v>1</v>
      </c>
      <c r="B23" s="68">
        <v>12</v>
      </c>
      <c r="C23" s="68">
        <v>1012015</v>
      </c>
      <c r="D23" s="68" t="str">
        <f>VLOOKUP(C23,[1]institucion!$A:$B,2,FALSE)</f>
        <v>Arkivi Qendror i Filmit (3535)</v>
      </c>
      <c r="E23" s="72" t="s">
        <v>0</v>
      </c>
      <c r="F23" s="72">
        <v>8230</v>
      </c>
      <c r="G23" s="72" t="str">
        <f>VLOOKUP(F23,[1]programet!$A:$B,2,FALSE)</f>
        <v xml:space="preserve">Arti dhe Kultura </v>
      </c>
      <c r="H23" s="72">
        <v>600</v>
      </c>
      <c r="I23" s="72" t="str">
        <f>VLOOKUP(H23,[1]llogarite!$A:$B,2,FALSE)</f>
        <v>Pagat</v>
      </c>
      <c r="J23" s="72">
        <v>3535</v>
      </c>
      <c r="K23" s="72" t="s">
        <v>15</v>
      </c>
      <c r="L23" s="72" t="str">
        <f>VLOOKUP(K23,[1]produkt!$A:$B,2,FALSE)</f>
        <v>Veprimtari promovuese te materialeve filmike, pjesë e fondit të kinematografisë shqiptare dhe asaj të huaj.</v>
      </c>
      <c r="M23" s="73">
        <v>10257254</v>
      </c>
      <c r="N23" s="73">
        <v>0</v>
      </c>
      <c r="O23" s="73">
        <v>10244637</v>
      </c>
      <c r="P23" s="73">
        <v>12617</v>
      </c>
      <c r="Q23" s="90">
        <f t="shared" si="0"/>
        <v>0.99876994369058225</v>
      </c>
    </row>
    <row r="24" spans="1:20" x14ac:dyDescent="0.25">
      <c r="A24" s="68">
        <v>1</v>
      </c>
      <c r="B24" s="68">
        <v>12</v>
      </c>
      <c r="C24" s="68">
        <v>1012021</v>
      </c>
      <c r="D24" s="68" t="str">
        <f>VLOOKUP(C24,[1]institucion!$A:$B,2,FALSE)</f>
        <v>Galeria Kombetare e arteve (3535)</v>
      </c>
      <c r="E24" s="72" t="s">
        <v>0</v>
      </c>
      <c r="F24" s="72">
        <v>8230</v>
      </c>
      <c r="G24" s="72" t="str">
        <f>VLOOKUP(F24,[1]programet!$A:$B,2,FALSE)</f>
        <v xml:space="preserve">Arti dhe Kultura </v>
      </c>
      <c r="H24" s="72">
        <v>600</v>
      </c>
      <c r="I24" s="72" t="str">
        <f>VLOOKUP(H24,[1]llogarite!$A:$B,2,FALSE)</f>
        <v>Pagat</v>
      </c>
      <c r="J24" s="72">
        <v>3535</v>
      </c>
      <c r="K24" s="72" t="s">
        <v>12</v>
      </c>
      <c r="L24" s="72" t="str">
        <f>VLOOKUP(K24,[1]produkt!$A:$B,2,FALSE)</f>
        <v>Ekspozita me vepra pjesë e fondit të GKA, të përkohshme të autorëve të traditës dhe bashkëkohore, autorë të diasporës dhe të huaj.</v>
      </c>
      <c r="M24" s="73">
        <v>25942837</v>
      </c>
      <c r="N24" s="73">
        <v>0</v>
      </c>
      <c r="O24" s="73">
        <v>25857179</v>
      </c>
      <c r="P24" s="73">
        <v>85658</v>
      </c>
      <c r="Q24" s="90">
        <f t="shared" si="0"/>
        <v>0.99669820228219452</v>
      </c>
    </row>
    <row r="25" spans="1:20" x14ac:dyDescent="0.25">
      <c r="A25" s="68">
        <v>1</v>
      </c>
      <c r="B25" s="68">
        <v>12</v>
      </c>
      <c r="C25" s="68">
        <v>1012022</v>
      </c>
      <c r="D25" s="68" t="str">
        <f>VLOOKUP(C25,[1]institucion!$A:$B,2,FALSE)</f>
        <v>Teatri Kombetar (3535)</v>
      </c>
      <c r="E25" s="72" t="s">
        <v>0</v>
      </c>
      <c r="F25" s="72">
        <v>8230</v>
      </c>
      <c r="G25" s="72" t="str">
        <f>VLOOKUP(F25,[1]programet!$A:$B,2,FALSE)</f>
        <v xml:space="preserve">Arti dhe Kultura </v>
      </c>
      <c r="H25" s="72">
        <v>600</v>
      </c>
      <c r="I25" s="72" t="str">
        <f>VLOOKUP(H25,[1]llogarite!$A:$B,2,FALSE)</f>
        <v>Pagat</v>
      </c>
      <c r="J25" s="72">
        <v>3535</v>
      </c>
      <c r="K25" s="72" t="s">
        <v>10</v>
      </c>
      <c r="L25" s="72" t="str">
        <f>VLOOKUP(K25,[1]produkt!$A:$B,2,FALSE)</f>
        <v>Premiera dhe shfaqje artistike të zhanrit skenik teatror klasik dhe bashkëkohor.</v>
      </c>
      <c r="M25" s="73">
        <v>81900942</v>
      </c>
      <c r="N25" s="73">
        <v>0</v>
      </c>
      <c r="O25" s="73">
        <v>81867125</v>
      </c>
      <c r="P25" s="73">
        <v>33817</v>
      </c>
      <c r="Q25" s="90">
        <f t="shared" si="0"/>
        <v>0.99958709876621443</v>
      </c>
    </row>
    <row r="26" spans="1:20" x14ac:dyDescent="0.25">
      <c r="A26" s="68">
        <v>1</v>
      </c>
      <c r="B26" s="68">
        <v>12</v>
      </c>
      <c r="C26" s="68">
        <v>1012024</v>
      </c>
      <c r="D26" s="68" t="str">
        <f>VLOOKUP(C26,[1]institucion!$A:$B,2,FALSE)</f>
        <v>Teatri Operas dhe Baletit (3535)</v>
      </c>
      <c r="E26" s="72" t="s">
        <v>0</v>
      </c>
      <c r="F26" s="72">
        <v>8230</v>
      </c>
      <c r="G26" s="72" t="str">
        <f>VLOOKUP(F26,[1]programet!$A:$B,2,FALSE)</f>
        <v xml:space="preserve">Arti dhe Kultura </v>
      </c>
      <c r="H26" s="72">
        <v>600</v>
      </c>
      <c r="I26" s="72" t="str">
        <f>VLOOKUP(H26,[1]llogarite!$A:$B,2,FALSE)</f>
        <v>Pagat</v>
      </c>
      <c r="J26" s="72">
        <v>3535</v>
      </c>
      <c r="K26" s="72" t="s">
        <v>9</v>
      </c>
      <c r="L26" s="72" t="str">
        <f>VLOOKUP(K26,[1]produkt!$A:$B,2,FALSE)</f>
        <v>Premiera dhe shfaqje artistike të zhanrit skenik operistik, koreografik dhe folklorit kombëtar.</v>
      </c>
      <c r="M26" s="73">
        <v>380601716</v>
      </c>
      <c r="N26" s="73">
        <v>0</v>
      </c>
      <c r="O26" s="73">
        <v>380164936</v>
      </c>
      <c r="P26" s="73">
        <v>436780</v>
      </c>
      <c r="Q26" s="90">
        <f t="shared" si="0"/>
        <v>0.99885239613580723</v>
      </c>
    </row>
    <row r="27" spans="1:20" x14ac:dyDescent="0.25">
      <c r="A27" s="68">
        <v>1</v>
      </c>
      <c r="B27" s="68">
        <v>12</v>
      </c>
      <c r="C27" s="68">
        <v>1012025</v>
      </c>
      <c r="D27" s="68" t="str">
        <f>VLOOKUP(C27,[1]institucion!$A:$B,2,FALSE)</f>
        <v>Biblioteka kombetare (3535)</v>
      </c>
      <c r="E27" s="72" t="s">
        <v>0</v>
      </c>
      <c r="F27" s="72">
        <v>8230</v>
      </c>
      <c r="G27" s="72" t="str">
        <f>VLOOKUP(F27,[1]programet!$A:$B,2,FALSE)</f>
        <v xml:space="preserve">Arti dhe Kultura </v>
      </c>
      <c r="H27" s="72">
        <v>600</v>
      </c>
      <c r="I27" s="72" t="str">
        <f>VLOOKUP(H27,[1]llogarite!$A:$B,2,FALSE)</f>
        <v>Pagat</v>
      </c>
      <c r="J27" s="72">
        <v>3535</v>
      </c>
      <c r="K27" s="72" t="s">
        <v>1</v>
      </c>
      <c r="L27" s="72" t="str">
        <f>VLOOKUP(K27,[1]produkt!$A:$B,2,FALSE)</f>
        <v>Veprimtari dhe shërbime te integruara dhe inovative per qytetaret përdorues dhe frekuentues te koleksioneve bibliotekare</v>
      </c>
      <c r="M27" s="73">
        <v>85989787</v>
      </c>
      <c r="N27" s="73">
        <v>0</v>
      </c>
      <c r="O27" s="73">
        <v>85914772</v>
      </c>
      <c r="P27" s="73">
        <v>75015</v>
      </c>
      <c r="Q27" s="90">
        <f t="shared" si="0"/>
        <v>0.99912762895900653</v>
      </c>
    </row>
    <row r="28" spans="1:20" x14ac:dyDescent="0.25">
      <c r="A28" s="68">
        <v>1</v>
      </c>
      <c r="B28" s="68">
        <v>12</v>
      </c>
      <c r="C28" s="68">
        <v>1012090</v>
      </c>
      <c r="D28" s="68" t="str">
        <f>VLOOKUP(C28,[1]institucion!$A:$B,2,FALSE)</f>
        <v>Teatri Kombetar i Komedise (3535)</v>
      </c>
      <c r="E28" s="72" t="s">
        <v>0</v>
      </c>
      <c r="F28" s="72">
        <v>8230</v>
      </c>
      <c r="G28" s="72" t="str">
        <f>VLOOKUP(F28,[1]programet!$A:$B,2,FALSE)</f>
        <v xml:space="preserve">Arti dhe Kultura </v>
      </c>
      <c r="H28" s="72">
        <v>600</v>
      </c>
      <c r="I28" s="72" t="str">
        <f>VLOOKUP(H28,[1]llogarite!$A:$B,2,FALSE)</f>
        <v>Pagat</v>
      </c>
      <c r="J28" s="72">
        <v>3535</v>
      </c>
      <c r="K28" s="72" t="s">
        <v>11</v>
      </c>
      <c r="L28" s="72" t="str">
        <f>VLOOKUP(K28,[1]produkt!$A:$B,2,FALSE)</f>
        <v>Premiera dhe shfaqje artistike të zhanrit skenik teatror eksperimental klasik dhe bashkëkohor.</v>
      </c>
      <c r="M28" s="73">
        <v>20919723</v>
      </c>
      <c r="N28" s="73">
        <v>0</v>
      </c>
      <c r="O28" s="73">
        <v>20437185</v>
      </c>
      <c r="P28" s="73">
        <v>482538</v>
      </c>
      <c r="Q28" s="90">
        <f t="shared" si="0"/>
        <v>0.97693382460178846</v>
      </c>
    </row>
    <row r="29" spans="1:20" x14ac:dyDescent="0.25">
      <c r="A29" s="68">
        <v>1</v>
      </c>
      <c r="B29" s="68">
        <v>12</v>
      </c>
      <c r="C29" s="68">
        <v>1012092</v>
      </c>
      <c r="D29" s="68" t="str">
        <f>VLOOKUP(C29,[1]institucion!$A:$B,2,FALSE)</f>
        <v>Cirku Kombetar (3535)</v>
      </c>
      <c r="E29" s="72" t="s">
        <v>0</v>
      </c>
      <c r="F29" s="72">
        <v>8230</v>
      </c>
      <c r="G29" s="72" t="str">
        <f>VLOOKUP(F29,[1]programet!$A:$B,2,FALSE)</f>
        <v xml:space="preserve">Arti dhe Kultura </v>
      </c>
      <c r="H29" s="72">
        <v>600</v>
      </c>
      <c r="I29" s="72" t="str">
        <f>VLOOKUP(H29,[1]llogarite!$A:$B,2,FALSE)</f>
        <v>Pagat</v>
      </c>
      <c r="J29" s="72">
        <v>3535</v>
      </c>
      <c r="K29" s="72" t="s">
        <v>14</v>
      </c>
      <c r="L29" s="72" t="str">
        <f>VLOOKUP(K29,[1]produkt!$A:$B,2,FALSE)</f>
        <v>Veprimtari artistike në zhanrin e cirkut si dhe eksperimentimin  e formave  të reja të shprehjes skenike bashkëkohore.</v>
      </c>
      <c r="M29" s="73">
        <v>41121042</v>
      </c>
      <c r="N29" s="73">
        <v>0</v>
      </c>
      <c r="O29" s="73">
        <v>39575148</v>
      </c>
      <c r="P29" s="73">
        <v>1545894</v>
      </c>
      <c r="Q29" s="90">
        <f t="shared" si="0"/>
        <v>0.96240625419949233</v>
      </c>
    </row>
    <row r="30" spans="1:20" x14ac:dyDescent="0.25">
      <c r="A30" s="68">
        <v>1</v>
      </c>
      <c r="B30" s="68">
        <v>12</v>
      </c>
      <c r="C30" s="68">
        <v>1012100</v>
      </c>
      <c r="D30" s="68" t="str">
        <f>VLOOKUP(C30,[1]institucion!$A:$B,2,FALSE)</f>
        <v>Qendra Kombetare e Librit dhe Leximit(3535)</v>
      </c>
      <c r="E30" s="72" t="s">
        <v>0</v>
      </c>
      <c r="F30" s="72">
        <v>8230</v>
      </c>
      <c r="G30" s="72" t="str">
        <f>VLOOKUP(F30,[1]programet!$A:$B,2,FALSE)</f>
        <v xml:space="preserve">Arti dhe Kultura </v>
      </c>
      <c r="H30" s="72">
        <v>600</v>
      </c>
      <c r="I30" s="72" t="str">
        <f>VLOOKUP(H30,[1]llogarite!$A:$B,2,FALSE)</f>
        <v>Pagat</v>
      </c>
      <c r="J30" s="72">
        <v>3535</v>
      </c>
      <c r="K30" s="72" t="s">
        <v>16</v>
      </c>
      <c r="L30" s="72" t="str">
        <f>VLOOKUP(K30,[1]produkt!$A:$B,2,FALSE)</f>
        <v>Aktivitete me fokus promovimin e krijimtarisë letrare</v>
      </c>
      <c r="M30" s="73">
        <v>10451287</v>
      </c>
      <c r="N30" s="73">
        <v>0</v>
      </c>
      <c r="O30" s="73">
        <v>10445661</v>
      </c>
      <c r="P30" s="73">
        <v>5626</v>
      </c>
      <c r="Q30" s="90">
        <f t="shared" si="0"/>
        <v>0.99946169309100397</v>
      </c>
    </row>
    <row r="31" spans="1:20" x14ac:dyDescent="0.25">
      <c r="A31" s="86"/>
      <c r="B31" s="86"/>
      <c r="C31" s="86"/>
      <c r="D31" s="86"/>
      <c r="E31" s="78"/>
      <c r="F31" s="78"/>
      <c r="G31" s="78" t="s">
        <v>154</v>
      </c>
      <c r="H31" s="78"/>
      <c r="I31" s="78"/>
      <c r="J31" s="78"/>
      <c r="K31" s="78"/>
      <c r="L31" s="78"/>
      <c r="M31" s="79">
        <f>SUM(M2:M30)</f>
        <v>1121457712</v>
      </c>
      <c r="N31" s="79">
        <f t="shared" ref="N31:P31" si="1">SUM(N2:N30)</f>
        <v>0</v>
      </c>
      <c r="O31" s="79">
        <f t="shared" si="1"/>
        <v>1106758985</v>
      </c>
      <c r="P31" s="79">
        <f t="shared" si="1"/>
        <v>14698727</v>
      </c>
      <c r="Q31" s="91">
        <f>O31/M31</f>
        <v>0.98689319548769572</v>
      </c>
      <c r="T31" s="87"/>
    </row>
    <row r="32" spans="1:20" x14ac:dyDescent="0.25">
      <c r="A32" s="68">
        <v>1</v>
      </c>
      <c r="B32" s="68">
        <v>12</v>
      </c>
      <c r="C32" s="68">
        <v>1012001</v>
      </c>
      <c r="D32" s="68" t="str">
        <f>VLOOKUP(C32,[1]institucion!$A:$B,2,FALSE)</f>
        <v>Aparati i Ministrise se Ekonomise, Kultures dhe Inovacionit (3535)</v>
      </c>
      <c r="E32" s="72" t="s">
        <v>0</v>
      </c>
      <c r="F32" s="72">
        <v>1110</v>
      </c>
      <c r="G32" s="72" t="str">
        <f>VLOOKUP(F32,[1]programet!$A:$B,2,FALSE)</f>
        <v>Planifikimi, Menaxhimi dhe Administrimi</v>
      </c>
      <c r="H32" s="72">
        <v>601</v>
      </c>
      <c r="I32" s="72" t="str">
        <f>VLOOKUP(H32,[1]llogarite!$A:$B,2,FALSE)</f>
        <v>Kontrib.e
 Sigurimeve Shoqerore</v>
      </c>
      <c r="J32" s="72">
        <v>3535</v>
      </c>
      <c r="K32" s="72" t="s">
        <v>2</v>
      </c>
      <c r="L32" s="72" t="str">
        <f>VLOOKUP(K32,[1]produkt!$A:$B,2,FALSE)</f>
        <v>Akte ligjore/nenligjore te miratuara</v>
      </c>
      <c r="M32" s="73">
        <v>20061646</v>
      </c>
      <c r="N32" s="73">
        <v>0</v>
      </c>
      <c r="O32" s="73">
        <v>16445762</v>
      </c>
      <c r="P32" s="73">
        <v>3615884</v>
      </c>
      <c r="Q32" s="90">
        <f>O32/M32</f>
        <v>0.81976134959215208</v>
      </c>
    </row>
    <row r="33" spans="1:17" x14ac:dyDescent="0.25">
      <c r="A33" s="68">
        <v>1</v>
      </c>
      <c r="B33" s="68">
        <v>12</v>
      </c>
      <c r="C33" s="68">
        <v>1012002</v>
      </c>
      <c r="D33" s="68" t="str">
        <f>VLOOKUP(C33,[1]institucion!$A:$B,2,FALSE)</f>
        <v>Drejtoria Rajonale e Trashegimise Kulturore Berat (0202)</v>
      </c>
      <c r="E33" s="72" t="s">
        <v>0</v>
      </c>
      <c r="F33" s="72">
        <v>8220</v>
      </c>
      <c r="G33" s="72" t="str">
        <f>VLOOKUP(F33,[1]programet!$A:$B,2,FALSE)</f>
        <v xml:space="preserve">Trashegimia Kulturore dhe Muzete </v>
      </c>
      <c r="H33" s="72">
        <v>601</v>
      </c>
      <c r="I33" s="72" t="str">
        <f>VLOOKUP(H33,[1]llogarite!$A:$B,2,FALSE)</f>
        <v>Kontrib.e
 Sigurimeve Shoqerore</v>
      </c>
      <c r="J33" s="72">
        <v>202</v>
      </c>
      <c r="K33" s="72" t="s">
        <v>4</v>
      </c>
      <c r="L33" s="72" t="str">
        <f>VLOOKUP(K33,[1]produkt!$A:$B,2,FALSE)</f>
        <v>Objekte monument kulture të ruajtura dhe mbrojtura</v>
      </c>
      <c r="M33" s="73">
        <v>2803196</v>
      </c>
      <c r="N33" s="73">
        <v>0</v>
      </c>
      <c r="O33" s="73">
        <v>2636230</v>
      </c>
      <c r="P33" s="73">
        <v>166966</v>
      </c>
      <c r="Q33" s="90">
        <f t="shared" ref="Q33:Q96" si="2">O33/M33</f>
        <v>0.9404372723134593</v>
      </c>
    </row>
    <row r="34" spans="1:17" x14ac:dyDescent="0.25">
      <c r="A34" s="68">
        <v>1</v>
      </c>
      <c r="B34" s="68">
        <v>12</v>
      </c>
      <c r="C34" s="68">
        <v>1012004</v>
      </c>
      <c r="D34" s="68" t="str">
        <f>VLOOKUP(C34,[1]institucion!$A:$B,2,FALSE)</f>
        <v>Drejtoria Rajonale e Trashegimise Kulturore Gjirokaster (1111)</v>
      </c>
      <c r="E34" s="72" t="s">
        <v>0</v>
      </c>
      <c r="F34" s="72">
        <v>8220</v>
      </c>
      <c r="G34" s="72" t="str">
        <f>VLOOKUP(F34,[1]programet!$A:$B,2,FALSE)</f>
        <v xml:space="preserve">Trashegimia Kulturore dhe Muzete </v>
      </c>
      <c r="H34" s="72">
        <v>601</v>
      </c>
      <c r="I34" s="72" t="str">
        <f>VLOOKUP(H34,[1]llogarite!$A:$B,2,FALSE)</f>
        <v>Kontrib.e
 Sigurimeve Shoqerore</v>
      </c>
      <c r="J34" s="72">
        <v>1111</v>
      </c>
      <c r="K34" s="72" t="s">
        <v>4</v>
      </c>
      <c r="L34" s="72" t="str">
        <f>VLOOKUP(K34,[1]produkt!$A:$B,2,FALSE)</f>
        <v>Objekte monument kulture të ruajtura dhe mbrojtura</v>
      </c>
      <c r="M34" s="73">
        <v>4042913</v>
      </c>
      <c r="N34" s="73">
        <v>0</v>
      </c>
      <c r="O34" s="73">
        <v>3664888</v>
      </c>
      <c r="P34" s="73">
        <v>378025</v>
      </c>
      <c r="Q34" s="90">
        <f t="shared" si="2"/>
        <v>0.90649687490183439</v>
      </c>
    </row>
    <row r="35" spans="1:17" x14ac:dyDescent="0.25">
      <c r="A35" s="68">
        <v>1</v>
      </c>
      <c r="B35" s="68">
        <v>12</v>
      </c>
      <c r="C35" s="68">
        <v>1012005</v>
      </c>
      <c r="D35" s="68" t="str">
        <f>VLOOKUP(C35,[1]institucion!$A:$B,2,FALSE)</f>
        <v>Drejtoria Rajonale e Trashegimise Kulturore Korce (1515)</v>
      </c>
      <c r="E35" s="72" t="s">
        <v>0</v>
      </c>
      <c r="F35" s="72">
        <v>8220</v>
      </c>
      <c r="G35" s="72" t="str">
        <f>VLOOKUP(F35,[1]programet!$A:$B,2,FALSE)</f>
        <v xml:space="preserve">Trashegimia Kulturore dhe Muzete </v>
      </c>
      <c r="H35" s="72">
        <v>601</v>
      </c>
      <c r="I35" s="72" t="str">
        <f>VLOOKUP(H35,[1]llogarite!$A:$B,2,FALSE)</f>
        <v>Kontrib.e
 Sigurimeve Shoqerore</v>
      </c>
      <c r="J35" s="72">
        <v>1515</v>
      </c>
      <c r="K35" s="72" t="s">
        <v>4</v>
      </c>
      <c r="L35" s="72" t="str">
        <f>VLOOKUP(K35,[1]produkt!$A:$B,2,FALSE)</f>
        <v>Objekte monument kulture të ruajtura dhe mbrojtura</v>
      </c>
      <c r="M35" s="73">
        <v>3625423</v>
      </c>
      <c r="N35" s="73">
        <v>0</v>
      </c>
      <c r="O35" s="73">
        <v>3248728</v>
      </c>
      <c r="P35" s="73">
        <v>376695</v>
      </c>
      <c r="Q35" s="90">
        <f t="shared" si="2"/>
        <v>0.89609626242234353</v>
      </c>
    </row>
    <row r="36" spans="1:17" x14ac:dyDescent="0.25">
      <c r="A36" s="68">
        <v>1</v>
      </c>
      <c r="B36" s="68">
        <v>12</v>
      </c>
      <c r="C36" s="68">
        <v>1012006</v>
      </c>
      <c r="D36" s="68" t="str">
        <f>VLOOKUP(C36,[1]institucion!$A:$B,2,FALSE)</f>
        <v>Drejtoria Rajonale e Trashegimise Kulturore Shkoder (3333)</v>
      </c>
      <c r="E36" s="72" t="s">
        <v>0</v>
      </c>
      <c r="F36" s="72">
        <v>8220</v>
      </c>
      <c r="G36" s="72" t="str">
        <f>VLOOKUP(F36,[1]programet!$A:$B,2,FALSE)</f>
        <v xml:space="preserve">Trashegimia Kulturore dhe Muzete </v>
      </c>
      <c r="H36" s="72">
        <v>601</v>
      </c>
      <c r="I36" s="72" t="str">
        <f>VLOOKUP(H36,[1]llogarite!$A:$B,2,FALSE)</f>
        <v>Kontrib.e
 Sigurimeve Shoqerore</v>
      </c>
      <c r="J36" s="72">
        <v>3333</v>
      </c>
      <c r="K36" s="72" t="s">
        <v>4</v>
      </c>
      <c r="L36" s="72" t="str">
        <f>VLOOKUP(K36,[1]produkt!$A:$B,2,FALSE)</f>
        <v>Objekte monument kulture të ruajtura dhe mbrojtura</v>
      </c>
      <c r="M36" s="73">
        <v>2820889</v>
      </c>
      <c r="N36" s="73">
        <v>0</v>
      </c>
      <c r="O36" s="73">
        <v>2744427</v>
      </c>
      <c r="P36" s="73">
        <v>76462</v>
      </c>
      <c r="Q36" s="90">
        <f t="shared" si="2"/>
        <v>0.97289436060759571</v>
      </c>
    </row>
    <row r="37" spans="1:17" x14ac:dyDescent="0.25">
      <c r="A37" s="68">
        <v>1</v>
      </c>
      <c r="B37" s="68">
        <v>12</v>
      </c>
      <c r="C37" s="68">
        <v>1012010</v>
      </c>
      <c r="D37" s="68" t="str">
        <f>VLOOKUP(C37,[1]institucion!$A:$B,2,FALSE)</f>
        <v>Muzeu Historik Kombetar (3535)</v>
      </c>
      <c r="E37" s="72" t="s">
        <v>0</v>
      </c>
      <c r="F37" s="72">
        <v>8220</v>
      </c>
      <c r="G37" s="72" t="str">
        <f>VLOOKUP(F37,[1]programet!$A:$B,2,FALSE)</f>
        <v xml:space="preserve">Trashegimia Kulturore dhe Muzete </v>
      </c>
      <c r="H37" s="72">
        <v>601</v>
      </c>
      <c r="I37" s="72" t="str">
        <f>VLOOKUP(H37,[1]llogarite!$A:$B,2,FALSE)</f>
        <v>Kontrib.e
 Sigurimeve Shoqerore</v>
      </c>
      <c r="J37" s="72">
        <v>3535</v>
      </c>
      <c r="K37" s="72" t="s">
        <v>6</v>
      </c>
      <c r="L37" s="72" t="str">
        <f>VLOOKUP(K37,[1]produkt!$A:$B,2,FALSE)</f>
        <v>Muze të mirëmbajtura dhe të vizitueshëm nga publiku</v>
      </c>
      <c r="M37" s="73">
        <v>7727420</v>
      </c>
      <c r="N37" s="73">
        <v>0</v>
      </c>
      <c r="O37" s="73">
        <v>6885787</v>
      </c>
      <c r="P37" s="73">
        <v>841633</v>
      </c>
      <c r="Q37" s="90">
        <f t="shared" si="2"/>
        <v>0.89108486402965026</v>
      </c>
    </row>
    <row r="38" spans="1:17" x14ac:dyDescent="0.25">
      <c r="A38" s="68">
        <v>1</v>
      </c>
      <c r="B38" s="68">
        <v>12</v>
      </c>
      <c r="C38" s="68">
        <v>1012012</v>
      </c>
      <c r="D38" s="68" t="str">
        <f>VLOOKUP(C38,[1]institucion!$A:$B,2,FALSE)</f>
        <v>Qendra Kombetare e veprimtarive Folklorike (3535)</v>
      </c>
      <c r="E38" s="72" t="s">
        <v>0</v>
      </c>
      <c r="F38" s="72">
        <v>8220</v>
      </c>
      <c r="G38" s="72" t="str">
        <f>VLOOKUP(F38,[1]programet!$A:$B,2,FALSE)</f>
        <v xml:space="preserve">Trashegimia Kulturore dhe Muzete </v>
      </c>
      <c r="H38" s="72">
        <v>601</v>
      </c>
      <c r="I38" s="72" t="str">
        <f>VLOOKUP(H38,[1]llogarite!$A:$B,2,FALSE)</f>
        <v>Kontrib.e
 Sigurimeve Shoqerore</v>
      </c>
      <c r="J38" s="72">
        <v>3535</v>
      </c>
      <c r="K38" s="72" t="s">
        <v>7</v>
      </c>
      <c r="L38" s="72" t="str">
        <f>VLOOKUP(K38,[1]produkt!$A:$B,2,FALSE)</f>
        <v>Aktivitete të fushës së trashëgimisë jomateriale</v>
      </c>
      <c r="M38" s="73">
        <v>1077991</v>
      </c>
      <c r="N38" s="73">
        <v>0</v>
      </c>
      <c r="O38" s="73">
        <v>1066220</v>
      </c>
      <c r="P38" s="73">
        <v>11771</v>
      </c>
      <c r="Q38" s="90">
        <f t="shared" si="2"/>
        <v>0.98908061384557011</v>
      </c>
    </row>
    <row r="39" spans="1:17" x14ac:dyDescent="0.25">
      <c r="A39" s="68">
        <v>1</v>
      </c>
      <c r="B39" s="68">
        <v>12</v>
      </c>
      <c r="C39" s="68">
        <v>1012014</v>
      </c>
      <c r="D39" s="68" t="str">
        <f>VLOOKUP(C39,[1]institucion!$A:$B,2,FALSE)</f>
        <v>Qendra Muzeore Berat Muzeu Ikonografise Onufri Muzeu Etnografik Berat (0202)</v>
      </c>
      <c r="E39" s="72" t="s">
        <v>0</v>
      </c>
      <c r="F39" s="72">
        <v>8220</v>
      </c>
      <c r="G39" s="72" t="str">
        <f>VLOOKUP(F39,[1]programet!$A:$B,2,FALSE)</f>
        <v xml:space="preserve">Trashegimia Kulturore dhe Muzete </v>
      </c>
      <c r="H39" s="72">
        <v>601</v>
      </c>
      <c r="I39" s="72" t="str">
        <f>VLOOKUP(H39,[1]llogarite!$A:$B,2,FALSE)</f>
        <v>Kontrib.e
 Sigurimeve Shoqerore</v>
      </c>
      <c r="J39" s="72">
        <v>202</v>
      </c>
      <c r="K39" s="72" t="s">
        <v>6</v>
      </c>
      <c r="L39" s="72" t="str">
        <f>VLOOKUP(K39,[1]produkt!$A:$B,2,FALSE)</f>
        <v>Muze të mirëmbajtura dhe të vizitueshëm nga publiku</v>
      </c>
      <c r="M39" s="73">
        <v>1729514</v>
      </c>
      <c r="N39" s="73">
        <v>0</v>
      </c>
      <c r="O39" s="73">
        <v>1518819</v>
      </c>
      <c r="P39" s="73">
        <v>210695</v>
      </c>
      <c r="Q39" s="90">
        <f t="shared" si="2"/>
        <v>0.87817675948272178</v>
      </c>
    </row>
    <row r="40" spans="1:17" x14ac:dyDescent="0.25">
      <c r="A40" s="68">
        <v>1</v>
      </c>
      <c r="B40" s="68">
        <v>12</v>
      </c>
      <c r="C40" s="68">
        <v>1012016</v>
      </c>
      <c r="D40" s="68" t="str">
        <f>VLOOKUP(C40,[1]institucion!$A:$B,2,FALSE)</f>
        <v>Qendra Muzeore Kruje Muzeu Kombetar Skenderbeu, Muzeu Etnografik Kruje (0716)</v>
      </c>
      <c r="E40" s="72" t="s">
        <v>0</v>
      </c>
      <c r="F40" s="72">
        <v>8220</v>
      </c>
      <c r="G40" s="72" t="str">
        <f>VLOOKUP(F40,[1]programet!$A:$B,2,FALSE)</f>
        <v xml:space="preserve">Trashegimia Kulturore dhe Muzete </v>
      </c>
      <c r="H40" s="72">
        <v>601</v>
      </c>
      <c r="I40" s="72" t="str">
        <f>VLOOKUP(H40,[1]llogarite!$A:$B,2,FALSE)</f>
        <v>Kontrib.e
 Sigurimeve Shoqerore</v>
      </c>
      <c r="J40" s="72">
        <v>716</v>
      </c>
      <c r="K40" s="72" t="s">
        <v>6</v>
      </c>
      <c r="L40" s="72" t="str">
        <f>VLOOKUP(K40,[1]produkt!$A:$B,2,FALSE)</f>
        <v>Muze të mirëmbajtura dhe të vizitueshëm nga publiku</v>
      </c>
      <c r="M40" s="73">
        <v>1804126</v>
      </c>
      <c r="N40" s="73">
        <v>0</v>
      </c>
      <c r="O40" s="73">
        <v>1624912</v>
      </c>
      <c r="P40" s="73">
        <v>179214</v>
      </c>
      <c r="Q40" s="90">
        <f t="shared" si="2"/>
        <v>0.90066436601434707</v>
      </c>
    </row>
    <row r="41" spans="1:17" x14ac:dyDescent="0.25">
      <c r="A41" s="68">
        <v>1</v>
      </c>
      <c r="B41" s="68">
        <v>12</v>
      </c>
      <c r="C41" s="68">
        <v>1012017</v>
      </c>
      <c r="D41" s="68" t="str">
        <f>VLOOKUP(C41,[1]institucion!$A:$B,2,FALSE)</f>
        <v>Zyra e administrimit dhe kordinimit Butrint (3731)</v>
      </c>
      <c r="E41" s="72" t="s">
        <v>0</v>
      </c>
      <c r="F41" s="72">
        <v>8220</v>
      </c>
      <c r="G41" s="72" t="str">
        <f>VLOOKUP(F41,[1]programet!$A:$B,2,FALSE)</f>
        <v xml:space="preserve">Trashegimia Kulturore dhe Muzete </v>
      </c>
      <c r="H41" s="72">
        <v>601</v>
      </c>
      <c r="I41" s="72" t="str">
        <f>VLOOKUP(H41,[1]llogarite!$A:$B,2,FALSE)</f>
        <v>Kontrib.e
 Sigurimeve Shoqerore</v>
      </c>
      <c r="J41" s="72">
        <v>3731</v>
      </c>
      <c r="K41" s="72" t="s">
        <v>4</v>
      </c>
      <c r="L41" s="72" t="str">
        <f>VLOOKUP(K41,[1]produkt!$A:$B,2,FALSE)</f>
        <v>Objekte monument kulture të ruajtura dhe mbrojtura</v>
      </c>
      <c r="M41" s="73">
        <v>1946560</v>
      </c>
      <c r="N41" s="73">
        <v>0</v>
      </c>
      <c r="O41" s="73">
        <v>1944188</v>
      </c>
      <c r="P41" s="73">
        <v>2372</v>
      </c>
      <c r="Q41" s="90">
        <f t="shared" si="2"/>
        <v>0.99878144007890846</v>
      </c>
    </row>
    <row r="42" spans="1:17" x14ac:dyDescent="0.25">
      <c r="A42" s="68">
        <v>1</v>
      </c>
      <c r="B42" s="68">
        <v>12</v>
      </c>
      <c r="C42" s="68">
        <v>1012018</v>
      </c>
      <c r="D42" s="68" t="str">
        <f>VLOOKUP(C42,[1]institucion!$A:$B,2,FALSE)</f>
        <v>Muzeu Kombetar i Artit Mesjetar Korce (1515)</v>
      </c>
      <c r="E42" s="72" t="s">
        <v>0</v>
      </c>
      <c r="F42" s="72">
        <v>8220</v>
      </c>
      <c r="G42" s="72" t="str">
        <f>VLOOKUP(F42,[1]programet!$A:$B,2,FALSE)</f>
        <v xml:space="preserve">Trashegimia Kulturore dhe Muzete </v>
      </c>
      <c r="H42" s="72">
        <v>601</v>
      </c>
      <c r="I42" s="72" t="str">
        <f>VLOOKUP(H42,[1]llogarite!$A:$B,2,FALSE)</f>
        <v>Kontrib.e
 Sigurimeve Shoqerore</v>
      </c>
      <c r="J42" s="72">
        <v>1515</v>
      </c>
      <c r="K42" s="72" t="s">
        <v>6</v>
      </c>
      <c r="L42" s="72" t="str">
        <f>VLOOKUP(K42,[1]produkt!$A:$B,2,FALSE)</f>
        <v>Muze të mirëmbajtura dhe të vizitueshëm nga publiku</v>
      </c>
      <c r="M42" s="73">
        <v>2146588</v>
      </c>
      <c r="N42" s="73">
        <v>0</v>
      </c>
      <c r="O42" s="73">
        <v>1978002</v>
      </c>
      <c r="P42" s="73">
        <v>168586</v>
      </c>
      <c r="Q42" s="90">
        <f t="shared" si="2"/>
        <v>0.92146327101427938</v>
      </c>
    </row>
    <row r="43" spans="1:17" x14ac:dyDescent="0.25">
      <c r="A43" s="68">
        <v>1</v>
      </c>
      <c r="B43" s="68">
        <v>12</v>
      </c>
      <c r="C43" s="68">
        <v>1012020</v>
      </c>
      <c r="D43" s="68" t="str">
        <f>VLOOKUP(C43,[1]institucion!$A:$B,2,FALSE)</f>
        <v>Instituti Kombetar i Regjistrimit te Trashegimise Kulturore (3535)</v>
      </c>
      <c r="E43" s="72" t="s">
        <v>0</v>
      </c>
      <c r="F43" s="72">
        <v>8220</v>
      </c>
      <c r="G43" s="72" t="str">
        <f>VLOOKUP(F43,[1]programet!$A:$B,2,FALSE)</f>
        <v xml:space="preserve">Trashegimia Kulturore dhe Muzete </v>
      </c>
      <c r="H43" s="72">
        <v>601</v>
      </c>
      <c r="I43" s="72" t="str">
        <f>VLOOKUP(H43,[1]llogarite!$A:$B,2,FALSE)</f>
        <v>Kontrib.e
 Sigurimeve Shoqerore</v>
      </c>
      <c r="J43" s="72">
        <v>3535</v>
      </c>
      <c r="K43" s="72" t="s">
        <v>5</v>
      </c>
      <c r="L43" s="72" t="str">
        <f>VLOOKUP(K43,[1]produkt!$A:$B,2,FALSE)</f>
        <v>Trashegimia materiale e jomateriale e inventarizuar.</v>
      </c>
      <c r="M43" s="73">
        <v>1580650</v>
      </c>
      <c r="N43" s="73">
        <v>0</v>
      </c>
      <c r="O43" s="73">
        <v>1503578</v>
      </c>
      <c r="P43" s="73">
        <v>77072</v>
      </c>
      <c r="Q43" s="90">
        <f t="shared" si="2"/>
        <v>0.95124031252965557</v>
      </c>
    </row>
    <row r="44" spans="1:17" x14ac:dyDescent="0.25">
      <c r="A44" s="68">
        <v>1</v>
      </c>
      <c r="B44" s="68">
        <v>12</v>
      </c>
      <c r="C44" s="68">
        <v>1012070</v>
      </c>
      <c r="D44" s="68" t="str">
        <f>VLOOKUP(C44,[1]institucion!$A:$B,2,FALSE)</f>
        <v>Drejtoria Rajonale e Trashegimise Kulturore Vlore (3737)</v>
      </c>
      <c r="E44" s="72" t="s">
        <v>0</v>
      </c>
      <c r="F44" s="72">
        <v>8220</v>
      </c>
      <c r="G44" s="72" t="str">
        <f>VLOOKUP(F44,[1]programet!$A:$B,2,FALSE)</f>
        <v xml:space="preserve">Trashegimia Kulturore dhe Muzete </v>
      </c>
      <c r="H44" s="72">
        <v>601</v>
      </c>
      <c r="I44" s="72" t="str">
        <f>VLOOKUP(H44,[1]llogarite!$A:$B,2,FALSE)</f>
        <v>Kontrib.e
 Sigurimeve Shoqerore</v>
      </c>
      <c r="J44" s="72">
        <v>3737</v>
      </c>
      <c r="K44" s="72" t="s">
        <v>4</v>
      </c>
      <c r="L44" s="72" t="str">
        <f>VLOOKUP(K44,[1]produkt!$A:$B,2,FALSE)</f>
        <v>Objekte monument kulture të ruajtura dhe mbrojtura</v>
      </c>
      <c r="M44" s="73">
        <v>4282450</v>
      </c>
      <c r="N44" s="73">
        <v>0</v>
      </c>
      <c r="O44" s="73">
        <v>4262567</v>
      </c>
      <c r="P44" s="73">
        <v>19883</v>
      </c>
      <c r="Q44" s="90">
        <f t="shared" si="2"/>
        <v>0.9953570969888732</v>
      </c>
    </row>
    <row r="45" spans="1:17" x14ac:dyDescent="0.25">
      <c r="A45" s="68">
        <v>1</v>
      </c>
      <c r="B45" s="68">
        <v>12</v>
      </c>
      <c r="C45" s="68">
        <v>1012076</v>
      </c>
      <c r="D45" s="68" t="str">
        <f>VLOOKUP(C45,[1]institucion!$A:$B,2,FALSE)</f>
        <v>Muzeu Kombetar i Pavaresise (3737)</v>
      </c>
      <c r="E45" s="72" t="s">
        <v>0</v>
      </c>
      <c r="F45" s="72">
        <v>8220</v>
      </c>
      <c r="G45" s="72" t="str">
        <f>VLOOKUP(F45,[1]programet!$A:$B,2,FALSE)</f>
        <v xml:space="preserve">Trashegimia Kulturore dhe Muzete </v>
      </c>
      <c r="H45" s="72">
        <v>601</v>
      </c>
      <c r="I45" s="72" t="str">
        <f>VLOOKUP(H45,[1]llogarite!$A:$B,2,FALSE)</f>
        <v>Kontrib.e
 Sigurimeve Shoqerore</v>
      </c>
      <c r="J45" s="72">
        <v>3737</v>
      </c>
      <c r="K45" s="72" t="s">
        <v>6</v>
      </c>
      <c r="L45" s="72" t="str">
        <f>VLOOKUP(K45,[1]produkt!$A:$B,2,FALSE)</f>
        <v>Muze të mirëmbajtura dhe të vizitueshëm nga publiku</v>
      </c>
      <c r="M45" s="73">
        <v>529673</v>
      </c>
      <c r="N45" s="73">
        <v>0</v>
      </c>
      <c r="O45" s="73">
        <v>529668</v>
      </c>
      <c r="P45" s="73">
        <v>5</v>
      </c>
      <c r="Q45" s="90">
        <f t="shared" si="2"/>
        <v>0.99999056021356569</v>
      </c>
    </row>
    <row r="46" spans="1:17" x14ac:dyDescent="0.25">
      <c r="A46" s="68">
        <v>1</v>
      </c>
      <c r="B46" s="68">
        <v>12</v>
      </c>
      <c r="C46" s="68">
        <v>1012097</v>
      </c>
      <c r="D46" s="68" t="str">
        <f>VLOOKUP(C46,[1]institucion!$A:$B,2,FALSE)</f>
        <v>Muzeu Kombetar i Fotografise Marubi (3333)</v>
      </c>
      <c r="E46" s="72" t="s">
        <v>0</v>
      </c>
      <c r="F46" s="72">
        <v>8220</v>
      </c>
      <c r="G46" s="72" t="str">
        <f>VLOOKUP(F46,[1]programet!$A:$B,2,FALSE)</f>
        <v xml:space="preserve">Trashegimia Kulturore dhe Muzete </v>
      </c>
      <c r="H46" s="72">
        <v>601</v>
      </c>
      <c r="I46" s="72" t="str">
        <f>VLOOKUP(H46,[1]llogarite!$A:$B,2,FALSE)</f>
        <v>Kontrib.e
 Sigurimeve Shoqerore</v>
      </c>
      <c r="J46" s="72">
        <v>3333</v>
      </c>
      <c r="K46" s="72" t="s">
        <v>6</v>
      </c>
      <c r="L46" s="72" t="str">
        <f>VLOOKUP(K46,[1]produkt!$A:$B,2,FALSE)</f>
        <v>Muze të mirëmbajtura dhe të vizitueshëm nga publiku</v>
      </c>
      <c r="M46" s="73">
        <v>2111828</v>
      </c>
      <c r="N46" s="73">
        <v>0</v>
      </c>
      <c r="O46" s="73">
        <v>2105368</v>
      </c>
      <c r="P46" s="73">
        <v>6460</v>
      </c>
      <c r="Q46" s="90">
        <f t="shared" si="2"/>
        <v>0.99694103875883833</v>
      </c>
    </row>
    <row r="47" spans="1:17" x14ac:dyDescent="0.25">
      <c r="A47" s="68">
        <v>1</v>
      </c>
      <c r="B47" s="68">
        <v>12</v>
      </c>
      <c r="C47" s="68">
        <v>1012098</v>
      </c>
      <c r="D47" s="68" t="str">
        <f>VLOOKUP(C47,[1]institucion!$A:$B,2,FALSE)</f>
        <v>Muzeu Kombetar i Pergjimeve Shtepia me Gjethe (3535)</v>
      </c>
      <c r="E47" s="72" t="s">
        <v>0</v>
      </c>
      <c r="F47" s="72">
        <v>8220</v>
      </c>
      <c r="G47" s="72" t="str">
        <f>VLOOKUP(F47,[1]programet!$A:$B,2,FALSE)</f>
        <v xml:space="preserve">Trashegimia Kulturore dhe Muzete </v>
      </c>
      <c r="H47" s="72">
        <v>601</v>
      </c>
      <c r="I47" s="72" t="str">
        <f>VLOOKUP(H47,[1]llogarite!$A:$B,2,FALSE)</f>
        <v>Kontrib.e
 Sigurimeve Shoqerore</v>
      </c>
      <c r="J47" s="72">
        <v>3535</v>
      </c>
      <c r="K47" s="72" t="s">
        <v>6</v>
      </c>
      <c r="L47" s="72" t="str">
        <f>VLOOKUP(K47,[1]produkt!$A:$B,2,FALSE)</f>
        <v>Muze të mirëmbajtura dhe të vizitueshëm nga publiku</v>
      </c>
      <c r="M47" s="73">
        <v>1467777</v>
      </c>
      <c r="N47" s="73">
        <v>0</v>
      </c>
      <c r="O47" s="73">
        <v>1246753</v>
      </c>
      <c r="P47" s="73">
        <v>221024</v>
      </c>
      <c r="Q47" s="90">
        <f t="shared" si="2"/>
        <v>0.84941581725289328</v>
      </c>
    </row>
    <row r="48" spans="1:17" x14ac:dyDescent="0.25">
      <c r="A48" s="68">
        <v>1</v>
      </c>
      <c r="B48" s="68">
        <v>12</v>
      </c>
      <c r="C48" s="68">
        <v>1012101</v>
      </c>
      <c r="D48" s="68" t="str">
        <f>VLOOKUP(C48,[1]institucion!$A:$B,2,FALSE)</f>
        <v>Instituti Kombetar i Trashegimise Kulturore Tirane (3535)</v>
      </c>
      <c r="E48" s="72" t="s">
        <v>0</v>
      </c>
      <c r="F48" s="72">
        <v>8220</v>
      </c>
      <c r="G48" s="72" t="str">
        <f>VLOOKUP(F48,[1]programet!$A:$B,2,FALSE)</f>
        <v xml:space="preserve">Trashegimia Kulturore dhe Muzete </v>
      </c>
      <c r="H48" s="72">
        <v>601</v>
      </c>
      <c r="I48" s="72" t="str">
        <f>VLOOKUP(H48,[1]llogarite!$A:$B,2,FALSE)</f>
        <v>Kontrib.e
 Sigurimeve Shoqerore</v>
      </c>
      <c r="J48" s="72">
        <v>3535</v>
      </c>
      <c r="K48" s="72" t="s">
        <v>4</v>
      </c>
      <c r="L48" s="72" t="str">
        <f>VLOOKUP(K48,[1]produkt!$A:$B,2,FALSE)</f>
        <v>Objekte monument kulture të ruajtura dhe mbrojtura</v>
      </c>
      <c r="M48" s="73">
        <v>9014815</v>
      </c>
      <c r="N48" s="73">
        <v>0</v>
      </c>
      <c r="O48" s="73">
        <v>8554793</v>
      </c>
      <c r="P48" s="73">
        <v>460022</v>
      </c>
      <c r="Q48" s="90">
        <f t="shared" si="2"/>
        <v>0.94897044476231629</v>
      </c>
    </row>
    <row r="49" spans="1:17" x14ac:dyDescent="0.25">
      <c r="A49" s="68">
        <v>1</v>
      </c>
      <c r="B49" s="68">
        <v>12</v>
      </c>
      <c r="C49" s="68">
        <v>1012102</v>
      </c>
      <c r="D49" s="68" t="str">
        <f>VLOOKUP(C49,[1]institucion!$A:$B,2,FALSE)</f>
        <v>Qendra Muzeore Durres (0707)</v>
      </c>
      <c r="E49" s="72" t="s">
        <v>0</v>
      </c>
      <c r="F49" s="72">
        <v>8220</v>
      </c>
      <c r="G49" s="72" t="str">
        <f>VLOOKUP(F49,[1]programet!$A:$B,2,FALSE)</f>
        <v xml:space="preserve">Trashegimia Kulturore dhe Muzete </v>
      </c>
      <c r="H49" s="72">
        <v>601</v>
      </c>
      <c r="I49" s="72" t="str">
        <f>VLOOKUP(H49,[1]llogarite!$A:$B,2,FALSE)</f>
        <v>Kontrib.e
 Sigurimeve Shoqerore</v>
      </c>
      <c r="J49" s="72">
        <v>707</v>
      </c>
      <c r="K49" s="72" t="s">
        <v>6</v>
      </c>
      <c r="L49" s="72" t="str">
        <f>VLOOKUP(K49,[1]produkt!$A:$B,2,FALSE)</f>
        <v>Muze të mirëmbajtura dhe të vizitueshëm nga publiku</v>
      </c>
      <c r="M49" s="73">
        <v>2296559</v>
      </c>
      <c r="N49" s="73">
        <v>0</v>
      </c>
      <c r="O49" s="73">
        <v>2083186</v>
      </c>
      <c r="P49" s="73">
        <v>213373</v>
      </c>
      <c r="Q49" s="90">
        <f t="shared" si="2"/>
        <v>0.90709012918893006</v>
      </c>
    </row>
    <row r="50" spans="1:17" x14ac:dyDescent="0.25">
      <c r="A50" s="68">
        <v>1</v>
      </c>
      <c r="B50" s="68">
        <v>12</v>
      </c>
      <c r="C50" s="68">
        <v>1012103</v>
      </c>
      <c r="D50" s="68" t="str">
        <f>VLOOKUP(C50,[1]institucion!$A:$B,2,FALSE)</f>
        <v>Drejtoria Rajonale e Trashegimise Kulturore Tirane (3535)</v>
      </c>
      <c r="E50" s="72" t="s">
        <v>0</v>
      </c>
      <c r="F50" s="72">
        <v>8220</v>
      </c>
      <c r="G50" s="72" t="str">
        <f>VLOOKUP(F50,[1]programet!$A:$B,2,FALSE)</f>
        <v xml:space="preserve">Trashegimia Kulturore dhe Muzete </v>
      </c>
      <c r="H50" s="72">
        <v>601</v>
      </c>
      <c r="I50" s="72" t="str">
        <f>VLOOKUP(H50,[1]llogarite!$A:$B,2,FALSE)</f>
        <v>Kontrib.e
 Sigurimeve Shoqerore</v>
      </c>
      <c r="J50" s="72">
        <v>3535</v>
      </c>
      <c r="K50" s="72" t="s">
        <v>4</v>
      </c>
      <c r="L50" s="72" t="str">
        <f>VLOOKUP(K50,[1]produkt!$A:$B,2,FALSE)</f>
        <v>Objekte monument kulture të ruajtura dhe mbrojtura</v>
      </c>
      <c r="M50" s="73">
        <v>2667702</v>
      </c>
      <c r="N50" s="73">
        <v>0</v>
      </c>
      <c r="O50" s="73">
        <v>2313320</v>
      </c>
      <c r="P50" s="73">
        <v>354382</v>
      </c>
      <c r="Q50" s="90">
        <f t="shared" si="2"/>
        <v>0.86715832578001595</v>
      </c>
    </row>
    <row r="51" spans="1:17" x14ac:dyDescent="0.25">
      <c r="A51" s="68">
        <v>1</v>
      </c>
      <c r="B51" s="68">
        <v>12</v>
      </c>
      <c r="C51" s="68">
        <v>1012104</v>
      </c>
      <c r="D51" s="68" t="str">
        <f>VLOOKUP(C51,[1]institucion!$A:$B,2,FALSE)</f>
        <v>Zyra e Administrimit dhe Koordinimit te Parqeve Arkeologjike Apoloni dhe Bylis (0909)</v>
      </c>
      <c r="E51" s="72" t="s">
        <v>0</v>
      </c>
      <c r="F51" s="72">
        <v>8220</v>
      </c>
      <c r="G51" s="72" t="str">
        <f>VLOOKUP(F51,[1]programet!$A:$B,2,FALSE)</f>
        <v xml:space="preserve">Trashegimia Kulturore dhe Muzete </v>
      </c>
      <c r="H51" s="72">
        <v>601</v>
      </c>
      <c r="I51" s="72" t="str">
        <f>VLOOKUP(H51,[1]llogarite!$A:$B,2,FALSE)</f>
        <v>Kontrib.e
 Sigurimeve Shoqerore</v>
      </c>
      <c r="J51" s="72">
        <v>909</v>
      </c>
      <c r="K51" s="72" t="s">
        <v>4</v>
      </c>
      <c r="L51" s="72" t="str">
        <f>VLOOKUP(K51,[1]produkt!$A:$B,2,FALSE)</f>
        <v>Objekte monument kulture të ruajtura dhe mbrojtura</v>
      </c>
      <c r="M51" s="73">
        <v>1967040</v>
      </c>
      <c r="N51" s="73">
        <v>0</v>
      </c>
      <c r="O51" s="73">
        <v>1967040</v>
      </c>
      <c r="P51" s="73">
        <v>0</v>
      </c>
      <c r="Q51" s="90">
        <f t="shared" si="2"/>
        <v>1</v>
      </c>
    </row>
    <row r="52" spans="1:17" x14ac:dyDescent="0.25">
      <c r="A52" s="68">
        <v>1</v>
      </c>
      <c r="B52" s="68">
        <v>12</v>
      </c>
      <c r="C52" s="68">
        <v>1012009</v>
      </c>
      <c r="D52" s="68" t="str">
        <f>VLOOKUP(C52,[1]institucion!$A:$B,2,FALSE)</f>
        <v>Qendra Kombetare Kulturore e Femijeve (3535)</v>
      </c>
      <c r="E52" s="72" t="s">
        <v>0</v>
      </c>
      <c r="F52" s="72">
        <v>8230</v>
      </c>
      <c r="G52" s="72" t="str">
        <f>VLOOKUP(F52,[1]programet!$A:$B,2,FALSE)</f>
        <v xml:space="preserve">Arti dhe Kultura </v>
      </c>
      <c r="H52" s="72">
        <v>601</v>
      </c>
      <c r="I52" s="72" t="str">
        <f>VLOOKUP(H52,[1]llogarite!$A:$B,2,FALSE)</f>
        <v>Kontrib.e
 Sigurimeve Shoqerore</v>
      </c>
      <c r="J52" s="72">
        <v>3535</v>
      </c>
      <c r="K52" s="72" t="s">
        <v>13</v>
      </c>
      <c r="L52" s="72" t="str">
        <f>VLOOKUP(K52,[1]produkt!$A:$B,2,FALSE)</f>
        <v>Veprimtari edukuese të teatrit me dhe për fëmijë</v>
      </c>
      <c r="M52" s="73">
        <v>5410626</v>
      </c>
      <c r="N52" s="73">
        <v>0</v>
      </c>
      <c r="O52" s="73">
        <v>5316268</v>
      </c>
      <c r="P52" s="73">
        <v>94358</v>
      </c>
      <c r="Q52" s="90">
        <f t="shared" si="2"/>
        <v>0.98256061313422882</v>
      </c>
    </row>
    <row r="53" spans="1:17" x14ac:dyDescent="0.25">
      <c r="A53" s="68">
        <v>1</v>
      </c>
      <c r="B53" s="68">
        <v>12</v>
      </c>
      <c r="C53" s="68">
        <v>1012015</v>
      </c>
      <c r="D53" s="68" t="str">
        <f>VLOOKUP(C53,[1]institucion!$A:$B,2,FALSE)</f>
        <v>Arkivi Qendror i Filmit (3535)</v>
      </c>
      <c r="E53" s="72" t="s">
        <v>0</v>
      </c>
      <c r="F53" s="72">
        <v>8230</v>
      </c>
      <c r="G53" s="72" t="str">
        <f>VLOOKUP(F53,[1]programet!$A:$B,2,FALSE)</f>
        <v xml:space="preserve">Arti dhe Kultura </v>
      </c>
      <c r="H53" s="72">
        <v>601</v>
      </c>
      <c r="I53" s="72" t="str">
        <f>VLOOKUP(H53,[1]llogarite!$A:$B,2,FALSE)</f>
        <v>Kontrib.e
 Sigurimeve Shoqerore</v>
      </c>
      <c r="J53" s="72">
        <v>3535</v>
      </c>
      <c r="K53" s="72" t="s">
        <v>15</v>
      </c>
      <c r="L53" s="72" t="str">
        <f>VLOOKUP(K53,[1]produkt!$A:$B,2,FALSE)</f>
        <v>Veprimtari promovuese te materialeve filmike, pjesë e fondit të kinematografisë shqiptare dhe asaj të huaj.</v>
      </c>
      <c r="M53" s="73">
        <v>1744542</v>
      </c>
      <c r="N53" s="73">
        <v>0</v>
      </c>
      <c r="O53" s="73">
        <v>1744403</v>
      </c>
      <c r="P53" s="73">
        <v>139</v>
      </c>
      <c r="Q53" s="90">
        <f t="shared" si="2"/>
        <v>0.99992032292716371</v>
      </c>
    </row>
    <row r="54" spans="1:17" x14ac:dyDescent="0.25">
      <c r="A54" s="68">
        <v>1</v>
      </c>
      <c r="B54" s="68">
        <v>12</v>
      </c>
      <c r="C54" s="68">
        <v>1012021</v>
      </c>
      <c r="D54" s="68" t="str">
        <f>VLOOKUP(C54,[1]institucion!$A:$B,2,FALSE)</f>
        <v>Galeria Kombetare e arteve (3535)</v>
      </c>
      <c r="E54" s="72" t="s">
        <v>0</v>
      </c>
      <c r="F54" s="72">
        <v>8230</v>
      </c>
      <c r="G54" s="72" t="str">
        <f>VLOOKUP(F54,[1]programet!$A:$B,2,FALSE)</f>
        <v xml:space="preserve">Arti dhe Kultura </v>
      </c>
      <c r="H54" s="72">
        <v>601</v>
      </c>
      <c r="I54" s="72" t="str">
        <f>VLOOKUP(H54,[1]llogarite!$A:$B,2,FALSE)</f>
        <v>Kontrib.e
 Sigurimeve Shoqerore</v>
      </c>
      <c r="J54" s="72">
        <v>3535</v>
      </c>
      <c r="K54" s="72" t="s">
        <v>12</v>
      </c>
      <c r="L54" s="72" t="str">
        <f>VLOOKUP(K54,[1]produkt!$A:$B,2,FALSE)</f>
        <v>Ekspozita me vepra pjesë e fondit të GKA, të përkohshme të autorëve të traditës dhe bashkëkohore, autorë të diasporës dhe të huaj.</v>
      </c>
      <c r="M54" s="73">
        <v>4966344</v>
      </c>
      <c r="N54" s="73">
        <v>0</v>
      </c>
      <c r="O54" s="73">
        <v>4292346</v>
      </c>
      <c r="P54" s="73">
        <v>673998</v>
      </c>
      <c r="Q54" s="90">
        <f t="shared" si="2"/>
        <v>0.86428688789983132</v>
      </c>
    </row>
    <row r="55" spans="1:17" x14ac:dyDescent="0.25">
      <c r="A55" s="68">
        <v>1</v>
      </c>
      <c r="B55" s="68">
        <v>12</v>
      </c>
      <c r="C55" s="68">
        <v>1012022</v>
      </c>
      <c r="D55" s="68" t="str">
        <f>VLOOKUP(C55,[1]institucion!$A:$B,2,FALSE)</f>
        <v>Teatri Kombetar (3535)</v>
      </c>
      <c r="E55" s="72" t="s">
        <v>0</v>
      </c>
      <c r="F55" s="72">
        <v>8230</v>
      </c>
      <c r="G55" s="72" t="str">
        <f>VLOOKUP(F55,[1]programet!$A:$B,2,FALSE)</f>
        <v xml:space="preserve">Arti dhe Kultura </v>
      </c>
      <c r="H55" s="72">
        <v>601</v>
      </c>
      <c r="I55" s="72" t="str">
        <f>VLOOKUP(H55,[1]llogarite!$A:$B,2,FALSE)</f>
        <v>Kontrib.e
 Sigurimeve Shoqerore</v>
      </c>
      <c r="J55" s="72">
        <v>3535</v>
      </c>
      <c r="K55" s="72" t="s">
        <v>10</v>
      </c>
      <c r="L55" s="72" t="str">
        <f>VLOOKUP(K55,[1]produkt!$A:$B,2,FALSE)</f>
        <v>Premiera dhe shfaqje artistike të zhanrit skenik teatror klasik dhe bashkëkohor.</v>
      </c>
      <c r="M55" s="73">
        <v>13705550</v>
      </c>
      <c r="N55" s="73">
        <v>0</v>
      </c>
      <c r="O55" s="73">
        <v>13502477</v>
      </c>
      <c r="P55" s="73">
        <v>203073</v>
      </c>
      <c r="Q55" s="90">
        <f t="shared" si="2"/>
        <v>0.9851831557288836</v>
      </c>
    </row>
    <row r="56" spans="1:17" x14ac:dyDescent="0.25">
      <c r="A56" s="68">
        <v>1</v>
      </c>
      <c r="B56" s="68">
        <v>12</v>
      </c>
      <c r="C56" s="68">
        <v>1012024</v>
      </c>
      <c r="D56" s="68" t="str">
        <f>VLOOKUP(C56,[1]institucion!$A:$B,2,FALSE)</f>
        <v>Teatri Operas dhe Baletit (3535)</v>
      </c>
      <c r="E56" s="72" t="s">
        <v>0</v>
      </c>
      <c r="F56" s="72">
        <v>8230</v>
      </c>
      <c r="G56" s="72" t="str">
        <f>VLOOKUP(F56,[1]programet!$A:$B,2,FALSE)</f>
        <v xml:space="preserve">Arti dhe Kultura </v>
      </c>
      <c r="H56" s="72">
        <v>601</v>
      </c>
      <c r="I56" s="72" t="str">
        <f>VLOOKUP(H56,[1]llogarite!$A:$B,2,FALSE)</f>
        <v>Kontrib.e
 Sigurimeve Shoqerore</v>
      </c>
      <c r="J56" s="72">
        <v>3535</v>
      </c>
      <c r="K56" s="72" t="s">
        <v>9</v>
      </c>
      <c r="L56" s="72" t="str">
        <f>VLOOKUP(K56,[1]produkt!$A:$B,2,FALSE)</f>
        <v>Premiera dhe shfaqje artistike të zhanrit skenik operistik, koreografik dhe folklorit kombëtar.</v>
      </c>
      <c r="M56" s="73">
        <v>60749325</v>
      </c>
      <c r="N56" s="73">
        <v>0</v>
      </c>
      <c r="O56" s="73">
        <v>60089877</v>
      </c>
      <c r="P56" s="73">
        <v>659448</v>
      </c>
      <c r="Q56" s="90">
        <f t="shared" si="2"/>
        <v>0.98914476827520303</v>
      </c>
    </row>
    <row r="57" spans="1:17" x14ac:dyDescent="0.25">
      <c r="A57" s="68">
        <v>1</v>
      </c>
      <c r="B57" s="68">
        <v>12</v>
      </c>
      <c r="C57" s="68">
        <v>1012025</v>
      </c>
      <c r="D57" s="68" t="str">
        <f>VLOOKUP(C57,[1]institucion!$A:$B,2,FALSE)</f>
        <v>Biblioteka kombetare (3535)</v>
      </c>
      <c r="E57" s="72" t="s">
        <v>0</v>
      </c>
      <c r="F57" s="72">
        <v>8230</v>
      </c>
      <c r="G57" s="72" t="str">
        <f>VLOOKUP(F57,[1]programet!$A:$B,2,FALSE)</f>
        <v xml:space="preserve">Arti dhe Kultura </v>
      </c>
      <c r="H57" s="72">
        <v>601</v>
      </c>
      <c r="I57" s="72" t="str">
        <f>VLOOKUP(H57,[1]llogarite!$A:$B,2,FALSE)</f>
        <v>Kontrib.e
 Sigurimeve Shoqerore</v>
      </c>
      <c r="J57" s="72">
        <v>3535</v>
      </c>
      <c r="K57" s="72" t="s">
        <v>1</v>
      </c>
      <c r="L57" s="72" t="str">
        <f>VLOOKUP(K57,[1]produkt!$A:$B,2,FALSE)</f>
        <v>Veprimtari dhe shërbime te integruara dhe inovative per qytetaret përdorues dhe frekuentues te koleksioneve bibliotekare</v>
      </c>
      <c r="M57" s="73">
        <v>14308867</v>
      </c>
      <c r="N57" s="73">
        <v>0</v>
      </c>
      <c r="O57" s="73">
        <v>14262656</v>
      </c>
      <c r="P57" s="73">
        <v>46211</v>
      </c>
      <c r="Q57" s="90">
        <f t="shared" si="2"/>
        <v>0.99677046407657577</v>
      </c>
    </row>
    <row r="58" spans="1:17" x14ac:dyDescent="0.25">
      <c r="A58" s="68">
        <v>1</v>
      </c>
      <c r="B58" s="68">
        <v>12</v>
      </c>
      <c r="C58" s="68">
        <v>1012090</v>
      </c>
      <c r="D58" s="68" t="str">
        <f>VLOOKUP(C58,[1]institucion!$A:$B,2,FALSE)</f>
        <v>Teatri Kombetar i Komedise (3535)</v>
      </c>
      <c r="E58" s="72" t="s">
        <v>0</v>
      </c>
      <c r="F58" s="72">
        <v>8230</v>
      </c>
      <c r="G58" s="72" t="str">
        <f>VLOOKUP(F58,[1]programet!$A:$B,2,FALSE)</f>
        <v xml:space="preserve">Arti dhe Kultura </v>
      </c>
      <c r="H58" s="72">
        <v>601</v>
      </c>
      <c r="I58" s="72" t="str">
        <f>VLOOKUP(H58,[1]llogarite!$A:$B,2,FALSE)</f>
        <v>Kontrib.e
 Sigurimeve Shoqerore</v>
      </c>
      <c r="J58" s="72">
        <v>3535</v>
      </c>
      <c r="K58" s="72" t="s">
        <v>11</v>
      </c>
      <c r="L58" s="72" t="str">
        <f>VLOOKUP(K58,[1]produkt!$A:$B,2,FALSE)</f>
        <v>Premiera dhe shfaqje artistike të zhanrit skenik teatror eksperimental klasik dhe bashkëkohor.</v>
      </c>
      <c r="M58" s="73">
        <v>3472754</v>
      </c>
      <c r="N58" s="73">
        <v>0</v>
      </c>
      <c r="O58" s="73">
        <v>3372543</v>
      </c>
      <c r="P58" s="73">
        <v>100211</v>
      </c>
      <c r="Q58" s="90">
        <f t="shared" si="2"/>
        <v>0.97114365140749959</v>
      </c>
    </row>
    <row r="59" spans="1:17" x14ac:dyDescent="0.25">
      <c r="A59" s="68">
        <v>1</v>
      </c>
      <c r="B59" s="68">
        <v>12</v>
      </c>
      <c r="C59" s="68">
        <v>1012092</v>
      </c>
      <c r="D59" s="68" t="str">
        <f>VLOOKUP(C59,[1]institucion!$A:$B,2,FALSE)</f>
        <v>Cirku Kombetar (3535)</v>
      </c>
      <c r="E59" s="72" t="s">
        <v>0</v>
      </c>
      <c r="F59" s="72">
        <v>8230</v>
      </c>
      <c r="G59" s="72" t="str">
        <f>VLOOKUP(F59,[1]programet!$A:$B,2,FALSE)</f>
        <v xml:space="preserve">Arti dhe Kultura </v>
      </c>
      <c r="H59" s="72">
        <v>601</v>
      </c>
      <c r="I59" s="72" t="str">
        <f>VLOOKUP(H59,[1]llogarite!$A:$B,2,FALSE)</f>
        <v>Kontrib.e
 Sigurimeve Shoqerore</v>
      </c>
      <c r="J59" s="72">
        <v>3535</v>
      </c>
      <c r="K59" s="72" t="s">
        <v>14</v>
      </c>
      <c r="L59" s="72" t="str">
        <f>VLOOKUP(K59,[1]produkt!$A:$B,2,FALSE)</f>
        <v>Veprimtari artistike në zhanrin e cirkut si dhe eksperimentimin  e formave  të reja të shprehjes skenike bashkëkohore.</v>
      </c>
      <c r="M59" s="73">
        <v>7228173</v>
      </c>
      <c r="N59" s="73">
        <v>0</v>
      </c>
      <c r="O59" s="73">
        <v>6633902</v>
      </c>
      <c r="P59" s="73">
        <v>594271</v>
      </c>
      <c r="Q59" s="90">
        <f t="shared" si="2"/>
        <v>0.91778406521260625</v>
      </c>
    </row>
    <row r="60" spans="1:17" x14ac:dyDescent="0.25">
      <c r="A60" s="68">
        <v>1</v>
      </c>
      <c r="B60" s="68">
        <v>12</v>
      </c>
      <c r="C60" s="68">
        <v>1012100</v>
      </c>
      <c r="D60" s="68" t="str">
        <f>VLOOKUP(C60,[1]institucion!$A:$B,2,FALSE)</f>
        <v>Qendra Kombetare e Librit dhe Leximit(3535)</v>
      </c>
      <c r="E60" s="72" t="s">
        <v>0</v>
      </c>
      <c r="F60" s="72">
        <v>8230</v>
      </c>
      <c r="G60" s="72" t="str">
        <f>VLOOKUP(F60,[1]programet!$A:$B,2,FALSE)</f>
        <v xml:space="preserve">Arti dhe Kultura </v>
      </c>
      <c r="H60" s="72">
        <v>601</v>
      </c>
      <c r="I60" s="72" t="str">
        <f>VLOOKUP(H60,[1]llogarite!$A:$B,2,FALSE)</f>
        <v>Kontrib.e
 Sigurimeve Shoqerore</v>
      </c>
      <c r="J60" s="72">
        <v>3535</v>
      </c>
      <c r="K60" s="72" t="s">
        <v>16</v>
      </c>
      <c r="L60" s="72" t="str">
        <f>VLOOKUP(K60,[1]produkt!$A:$B,2,FALSE)</f>
        <v>Aktivitete me fokus promovimin e krijimtarisë letrare</v>
      </c>
      <c r="M60" s="73">
        <v>1732626</v>
      </c>
      <c r="N60" s="73">
        <v>0</v>
      </c>
      <c r="O60" s="73">
        <v>1725482</v>
      </c>
      <c r="P60" s="73">
        <v>7144</v>
      </c>
      <c r="Q60" s="90">
        <f t="shared" si="2"/>
        <v>0.99587677894710114</v>
      </c>
    </row>
    <row r="61" spans="1:17" x14ac:dyDescent="0.25">
      <c r="A61" s="86"/>
      <c r="B61" s="86"/>
      <c r="C61" s="86"/>
      <c r="D61" s="86"/>
      <c r="E61" s="78"/>
      <c r="F61" s="78"/>
      <c r="G61" s="78" t="s">
        <v>154</v>
      </c>
      <c r="H61" s="78"/>
      <c r="I61" s="78"/>
      <c r="J61" s="78"/>
      <c r="K61" s="78"/>
      <c r="L61" s="78"/>
      <c r="M61" s="79">
        <f>SUM(M32:M60)</f>
        <v>189023567</v>
      </c>
      <c r="N61" s="79">
        <f t="shared" ref="N61:P61" si="3">SUM(N32:N60)</f>
        <v>0</v>
      </c>
      <c r="O61" s="79">
        <f t="shared" si="3"/>
        <v>179264190</v>
      </c>
      <c r="P61" s="79">
        <f t="shared" si="3"/>
        <v>9759377</v>
      </c>
      <c r="Q61" s="91">
        <f t="shared" si="2"/>
        <v>0.94836952262148344</v>
      </c>
    </row>
    <row r="62" spans="1:17" x14ac:dyDescent="0.25">
      <c r="A62" s="68">
        <v>1</v>
      </c>
      <c r="B62" s="68">
        <v>12</v>
      </c>
      <c r="C62" s="68">
        <v>1012001</v>
      </c>
      <c r="D62" s="68" t="str">
        <f>VLOOKUP(C62,[1]institucion!$A:$B,2,FALSE)</f>
        <v>Aparati i Ministrise se Ekonomise, Kultures dhe Inovacionit (3535)</v>
      </c>
      <c r="E62" s="72" t="s">
        <v>0</v>
      </c>
      <c r="F62" s="72">
        <v>1110</v>
      </c>
      <c r="G62" s="72" t="str">
        <f>VLOOKUP(F62,[1]programet!$A:$B,2,FALSE)</f>
        <v>Planifikimi, Menaxhimi dhe Administrimi</v>
      </c>
      <c r="H62" s="72">
        <v>602</v>
      </c>
      <c r="I62" s="72" t="str">
        <f>VLOOKUP(H62,[1]llogarite!$A:$B,2,FALSE)</f>
        <v>Mallra dhe
Sherbime</v>
      </c>
      <c r="J62" s="72">
        <v>3535</v>
      </c>
      <c r="K62" s="72" t="s">
        <v>3</v>
      </c>
      <c r="L62" s="72" t="str">
        <f>VLOOKUP(K62,[1]produkt!$A:$B,2,FALSE)</f>
        <v>Staf i trajnuar</v>
      </c>
      <c r="M62" s="73">
        <v>172750000</v>
      </c>
      <c r="N62" s="73">
        <v>7351045</v>
      </c>
      <c r="O62" s="73">
        <v>157511468.09999999</v>
      </c>
      <c r="P62" s="73">
        <v>7887486.9000000004</v>
      </c>
      <c r="Q62" s="90">
        <f t="shared" si="2"/>
        <v>0.91178852735166427</v>
      </c>
    </row>
    <row r="63" spans="1:17" x14ac:dyDescent="0.25">
      <c r="A63" s="68">
        <v>1</v>
      </c>
      <c r="B63" s="68">
        <v>12</v>
      </c>
      <c r="C63" s="68">
        <v>1012001</v>
      </c>
      <c r="D63" s="68" t="str">
        <f>VLOOKUP(C63,[1]institucion!$A:$B,2,FALSE)</f>
        <v>Aparati i Ministrise se Ekonomise, Kultures dhe Inovacionit (3535)</v>
      </c>
      <c r="E63" s="72" t="s">
        <v>20</v>
      </c>
      <c r="F63" s="72">
        <v>1110</v>
      </c>
      <c r="G63" s="72" t="str">
        <f>VLOOKUP(F63,[1]programet!$A:$B,2,FALSE)</f>
        <v>Planifikimi, Menaxhimi dhe Administrimi</v>
      </c>
      <c r="H63" s="72">
        <v>602</v>
      </c>
      <c r="I63" s="72" t="str">
        <f>VLOOKUP(H63,[1]llogarite!$A:$B,2,FALSE)</f>
        <v>Mallra dhe
Sherbime</v>
      </c>
      <c r="J63" s="72">
        <v>3535</v>
      </c>
      <c r="K63" s="72" t="s">
        <v>3</v>
      </c>
      <c r="L63" s="72" t="str">
        <f>VLOOKUP(K63,[1]produkt!$A:$B,2,FALSE)</f>
        <v>Staf i trajnuar</v>
      </c>
      <c r="M63" s="73">
        <v>1370000</v>
      </c>
      <c r="N63" s="73">
        <v>0</v>
      </c>
      <c r="O63" s="73">
        <v>0</v>
      </c>
      <c r="P63" s="73">
        <v>1370000</v>
      </c>
      <c r="Q63" s="90">
        <f t="shared" si="2"/>
        <v>0</v>
      </c>
    </row>
    <row r="64" spans="1:17" x14ac:dyDescent="0.25">
      <c r="A64" s="68">
        <v>1</v>
      </c>
      <c r="B64" s="68">
        <v>12</v>
      </c>
      <c r="C64" s="68">
        <v>1012001</v>
      </c>
      <c r="D64" s="68" t="str">
        <f>VLOOKUP(C64,[1]institucion!$A:$B,2,FALSE)</f>
        <v>Aparati i Ministrise se Ekonomise, Kultures dhe Inovacionit (3535)</v>
      </c>
      <c r="E64" s="72" t="s">
        <v>0</v>
      </c>
      <c r="F64" s="72">
        <v>8220</v>
      </c>
      <c r="G64" s="72" t="str">
        <f>VLOOKUP(F64,[1]programet!$A:$B,2,FALSE)</f>
        <v xml:space="preserve">Trashegimia Kulturore dhe Muzete </v>
      </c>
      <c r="H64" s="72">
        <v>602</v>
      </c>
      <c r="I64" s="72" t="str">
        <f>VLOOKUP(H64,[1]llogarite!$A:$B,2,FALSE)</f>
        <v>Mallra dhe
Sherbime</v>
      </c>
      <c r="J64" s="72">
        <v>3535</v>
      </c>
      <c r="K64" s="72" t="s">
        <v>7</v>
      </c>
      <c r="L64" s="72" t="str">
        <f>VLOOKUP(K64,[1]produkt!$A:$B,2,FALSE)</f>
        <v>Aktivitete të fushës së trashëgimisë jomateriale</v>
      </c>
      <c r="M64" s="73">
        <v>14654000</v>
      </c>
      <c r="N64" s="73">
        <v>0</v>
      </c>
      <c r="O64" s="73">
        <v>3015353</v>
      </c>
      <c r="P64" s="73">
        <v>11638647</v>
      </c>
      <c r="Q64" s="90">
        <f t="shared" si="2"/>
        <v>0.20576996042036305</v>
      </c>
    </row>
    <row r="65" spans="1:17" x14ac:dyDescent="0.25">
      <c r="A65" s="68">
        <v>1</v>
      </c>
      <c r="B65" s="68">
        <v>12</v>
      </c>
      <c r="C65" s="68">
        <v>1012002</v>
      </c>
      <c r="D65" s="68" t="str">
        <f>VLOOKUP(C65,[1]institucion!$A:$B,2,FALSE)</f>
        <v>Drejtoria Rajonale e Trashegimise Kulturore Berat (0202)</v>
      </c>
      <c r="E65" s="72" t="s">
        <v>0</v>
      </c>
      <c r="F65" s="72">
        <v>8220</v>
      </c>
      <c r="G65" s="72" t="str">
        <f>VLOOKUP(F65,[1]programet!$A:$B,2,FALSE)</f>
        <v xml:space="preserve">Trashegimia Kulturore dhe Muzete </v>
      </c>
      <c r="H65" s="72">
        <v>602</v>
      </c>
      <c r="I65" s="72" t="str">
        <f>VLOOKUP(H65,[1]llogarite!$A:$B,2,FALSE)</f>
        <v>Mallra dhe
Sherbime</v>
      </c>
      <c r="J65" s="72">
        <v>202</v>
      </c>
      <c r="K65" s="72" t="s">
        <v>4</v>
      </c>
      <c r="L65" s="72" t="str">
        <f>VLOOKUP(K65,[1]produkt!$A:$B,2,FALSE)</f>
        <v>Objekte monument kulture të ruajtura dhe mbrojtura</v>
      </c>
      <c r="M65" s="73">
        <v>6500000</v>
      </c>
      <c r="N65" s="73">
        <v>0</v>
      </c>
      <c r="O65" s="73">
        <v>5198447</v>
      </c>
      <c r="P65" s="73">
        <v>1301553</v>
      </c>
      <c r="Q65" s="90">
        <f t="shared" si="2"/>
        <v>0.79976107692307696</v>
      </c>
    </row>
    <row r="66" spans="1:17" x14ac:dyDescent="0.25">
      <c r="A66" s="68">
        <v>1</v>
      </c>
      <c r="B66" s="68">
        <v>12</v>
      </c>
      <c r="C66" s="68">
        <v>1012002</v>
      </c>
      <c r="D66" s="68" t="str">
        <f>VLOOKUP(C66,[1]institucion!$A:$B,2,FALSE)</f>
        <v>Drejtoria Rajonale e Trashegimise Kulturore Berat (0202)</v>
      </c>
      <c r="E66" s="72" t="s">
        <v>20</v>
      </c>
      <c r="F66" s="72">
        <v>8220</v>
      </c>
      <c r="G66" s="72" t="str">
        <f>VLOOKUP(F66,[1]programet!$A:$B,2,FALSE)</f>
        <v xml:space="preserve">Trashegimia Kulturore dhe Muzete </v>
      </c>
      <c r="H66" s="72">
        <v>602</v>
      </c>
      <c r="I66" s="72" t="str">
        <f>VLOOKUP(H66,[1]llogarite!$A:$B,2,FALSE)</f>
        <v>Mallra dhe
Sherbime</v>
      </c>
      <c r="J66" s="72">
        <v>202</v>
      </c>
      <c r="K66" s="72" t="s">
        <v>4</v>
      </c>
      <c r="L66" s="72" t="str">
        <f>VLOOKUP(K66,[1]produkt!$A:$B,2,FALSE)</f>
        <v>Objekte monument kulture të ruajtura dhe mbrojtura</v>
      </c>
      <c r="M66" s="73">
        <v>500000</v>
      </c>
      <c r="N66" s="73">
        <v>0</v>
      </c>
      <c r="O66" s="73">
        <v>0</v>
      </c>
      <c r="P66" s="73">
        <v>500000</v>
      </c>
      <c r="Q66" s="90">
        <f t="shared" si="2"/>
        <v>0</v>
      </c>
    </row>
    <row r="67" spans="1:17" x14ac:dyDescent="0.25">
      <c r="A67" s="68">
        <v>1</v>
      </c>
      <c r="B67" s="68">
        <v>12</v>
      </c>
      <c r="C67" s="68">
        <v>1012004</v>
      </c>
      <c r="D67" s="68" t="str">
        <f>VLOOKUP(C67,[1]institucion!$A:$B,2,FALSE)</f>
        <v>Drejtoria Rajonale e Trashegimise Kulturore Gjirokaster (1111)</v>
      </c>
      <c r="E67" s="72" t="s">
        <v>0</v>
      </c>
      <c r="F67" s="72">
        <v>8220</v>
      </c>
      <c r="G67" s="72" t="str">
        <f>VLOOKUP(F67,[1]programet!$A:$B,2,FALSE)</f>
        <v xml:space="preserve">Trashegimia Kulturore dhe Muzete </v>
      </c>
      <c r="H67" s="72">
        <v>602</v>
      </c>
      <c r="I67" s="72" t="str">
        <f>VLOOKUP(H67,[1]llogarite!$A:$B,2,FALSE)</f>
        <v>Mallra dhe
Sherbime</v>
      </c>
      <c r="J67" s="72">
        <v>1111</v>
      </c>
      <c r="K67" s="72" t="s">
        <v>4</v>
      </c>
      <c r="L67" s="72" t="str">
        <f>VLOOKUP(K67,[1]produkt!$A:$B,2,FALSE)</f>
        <v>Objekte monument kulture të ruajtura dhe mbrojtura</v>
      </c>
      <c r="M67" s="73">
        <v>6958057</v>
      </c>
      <c r="N67" s="73">
        <v>0</v>
      </c>
      <c r="O67" s="73">
        <v>6775268</v>
      </c>
      <c r="P67" s="73">
        <v>182789</v>
      </c>
      <c r="Q67" s="90">
        <f t="shared" si="2"/>
        <v>0.97372987890153817</v>
      </c>
    </row>
    <row r="68" spans="1:17" x14ac:dyDescent="0.25">
      <c r="A68" s="68">
        <v>1</v>
      </c>
      <c r="B68" s="68">
        <v>12</v>
      </c>
      <c r="C68" s="68">
        <v>1012004</v>
      </c>
      <c r="D68" s="68" t="str">
        <f>VLOOKUP(C68,[1]institucion!$A:$B,2,FALSE)</f>
        <v>Drejtoria Rajonale e Trashegimise Kulturore Gjirokaster (1111)</v>
      </c>
      <c r="E68" s="72" t="s">
        <v>20</v>
      </c>
      <c r="F68" s="72">
        <v>8220</v>
      </c>
      <c r="G68" s="72" t="str">
        <f>VLOOKUP(F68,[1]programet!$A:$B,2,FALSE)</f>
        <v xml:space="preserve">Trashegimia Kulturore dhe Muzete </v>
      </c>
      <c r="H68" s="72">
        <v>602</v>
      </c>
      <c r="I68" s="72" t="str">
        <f>VLOOKUP(H68,[1]llogarite!$A:$B,2,FALSE)</f>
        <v>Mallra dhe
Sherbime</v>
      </c>
      <c r="J68" s="72">
        <v>1111</v>
      </c>
      <c r="K68" s="72" t="s">
        <v>4</v>
      </c>
      <c r="L68" s="72" t="str">
        <f>VLOOKUP(K68,[1]produkt!$A:$B,2,FALSE)</f>
        <v>Objekte monument kulture të ruajtura dhe mbrojtura</v>
      </c>
      <c r="M68" s="73">
        <v>8000000</v>
      </c>
      <c r="N68" s="73">
        <v>0</v>
      </c>
      <c r="O68" s="73">
        <v>7525075.5800000001</v>
      </c>
      <c r="P68" s="73">
        <v>474924.42</v>
      </c>
      <c r="Q68" s="90">
        <f t="shared" si="2"/>
        <v>0.94063444750000003</v>
      </c>
    </row>
    <row r="69" spans="1:17" x14ac:dyDescent="0.25">
      <c r="A69" s="68">
        <v>1</v>
      </c>
      <c r="B69" s="68">
        <v>12</v>
      </c>
      <c r="C69" s="68">
        <v>1012005</v>
      </c>
      <c r="D69" s="68" t="str">
        <f>VLOOKUP(C69,[1]institucion!$A:$B,2,FALSE)</f>
        <v>Drejtoria Rajonale e Trashegimise Kulturore Korce (1515)</v>
      </c>
      <c r="E69" s="72" t="s">
        <v>0</v>
      </c>
      <c r="F69" s="72">
        <v>8220</v>
      </c>
      <c r="G69" s="72" t="str">
        <f>VLOOKUP(F69,[1]programet!$A:$B,2,FALSE)</f>
        <v xml:space="preserve">Trashegimia Kulturore dhe Muzete </v>
      </c>
      <c r="H69" s="72">
        <v>602</v>
      </c>
      <c r="I69" s="72" t="str">
        <f>VLOOKUP(H69,[1]llogarite!$A:$B,2,FALSE)</f>
        <v>Mallra dhe
Sherbime</v>
      </c>
      <c r="J69" s="72">
        <v>1515</v>
      </c>
      <c r="K69" s="72" t="s">
        <v>4</v>
      </c>
      <c r="L69" s="72" t="str">
        <f>VLOOKUP(K69,[1]produkt!$A:$B,2,FALSE)</f>
        <v>Objekte monument kulture të ruajtura dhe mbrojtura</v>
      </c>
      <c r="M69" s="73">
        <v>3800000</v>
      </c>
      <c r="N69" s="73">
        <v>0</v>
      </c>
      <c r="O69" s="73">
        <v>3594492</v>
      </c>
      <c r="P69" s="73">
        <v>205508</v>
      </c>
      <c r="Q69" s="90">
        <f t="shared" si="2"/>
        <v>0.94591894736842108</v>
      </c>
    </row>
    <row r="70" spans="1:17" x14ac:dyDescent="0.25">
      <c r="A70" s="68">
        <v>1</v>
      </c>
      <c r="B70" s="68">
        <v>12</v>
      </c>
      <c r="C70" s="68">
        <v>1012006</v>
      </c>
      <c r="D70" s="68" t="str">
        <f>VLOOKUP(C70,[1]institucion!$A:$B,2,FALSE)</f>
        <v>Drejtoria Rajonale e Trashegimise Kulturore Shkoder (3333)</v>
      </c>
      <c r="E70" s="72" t="s">
        <v>0</v>
      </c>
      <c r="F70" s="72">
        <v>8220</v>
      </c>
      <c r="G70" s="72" t="str">
        <f>VLOOKUP(F70,[1]programet!$A:$B,2,FALSE)</f>
        <v xml:space="preserve">Trashegimia Kulturore dhe Muzete </v>
      </c>
      <c r="H70" s="72">
        <v>602</v>
      </c>
      <c r="I70" s="72" t="str">
        <f>VLOOKUP(H70,[1]llogarite!$A:$B,2,FALSE)</f>
        <v>Mallra dhe
Sherbime</v>
      </c>
      <c r="J70" s="72">
        <v>3333</v>
      </c>
      <c r="K70" s="72" t="s">
        <v>4</v>
      </c>
      <c r="L70" s="72" t="str">
        <f>VLOOKUP(K70,[1]produkt!$A:$B,2,FALSE)</f>
        <v>Objekte monument kulture të ruajtura dhe mbrojtura</v>
      </c>
      <c r="M70" s="73">
        <v>6000000</v>
      </c>
      <c r="N70" s="73">
        <v>0</v>
      </c>
      <c r="O70" s="73">
        <v>3617481</v>
      </c>
      <c r="P70" s="73">
        <v>2382519</v>
      </c>
      <c r="Q70" s="90">
        <f t="shared" si="2"/>
        <v>0.60291349999999999</v>
      </c>
    </row>
    <row r="71" spans="1:17" x14ac:dyDescent="0.25">
      <c r="A71" s="68">
        <v>1</v>
      </c>
      <c r="B71" s="68">
        <v>12</v>
      </c>
      <c r="C71" s="68">
        <v>1012006</v>
      </c>
      <c r="D71" s="68" t="str">
        <f>VLOOKUP(C71,[1]institucion!$A:$B,2,FALSE)</f>
        <v>Drejtoria Rajonale e Trashegimise Kulturore Shkoder (3333)</v>
      </c>
      <c r="E71" s="72" t="s">
        <v>20</v>
      </c>
      <c r="F71" s="72">
        <v>8220</v>
      </c>
      <c r="G71" s="72" t="str">
        <f>VLOOKUP(F71,[1]programet!$A:$B,2,FALSE)</f>
        <v xml:space="preserve">Trashegimia Kulturore dhe Muzete </v>
      </c>
      <c r="H71" s="72">
        <v>602</v>
      </c>
      <c r="I71" s="72" t="str">
        <f>VLOOKUP(H71,[1]llogarite!$A:$B,2,FALSE)</f>
        <v>Mallra dhe
Sherbime</v>
      </c>
      <c r="J71" s="72">
        <v>3333</v>
      </c>
      <c r="K71" s="72" t="s">
        <v>4</v>
      </c>
      <c r="L71" s="72" t="str">
        <f>VLOOKUP(K71,[1]produkt!$A:$B,2,FALSE)</f>
        <v>Objekte monument kulture të ruajtura dhe mbrojtura</v>
      </c>
      <c r="M71" s="73">
        <v>5300000</v>
      </c>
      <c r="N71" s="73">
        <v>0</v>
      </c>
      <c r="O71" s="73">
        <v>1300980</v>
      </c>
      <c r="P71" s="73">
        <v>3999020</v>
      </c>
      <c r="Q71" s="90">
        <f t="shared" si="2"/>
        <v>0.24546792452830188</v>
      </c>
    </row>
    <row r="72" spans="1:17" x14ac:dyDescent="0.25">
      <c r="A72" s="68">
        <v>1</v>
      </c>
      <c r="B72" s="68">
        <v>12</v>
      </c>
      <c r="C72" s="68">
        <v>1012010</v>
      </c>
      <c r="D72" s="68" t="str">
        <f>VLOOKUP(C72,[1]institucion!$A:$B,2,FALSE)</f>
        <v>Muzeu Historik Kombetar (3535)</v>
      </c>
      <c r="E72" s="72" t="s">
        <v>0</v>
      </c>
      <c r="F72" s="72">
        <v>8220</v>
      </c>
      <c r="G72" s="72" t="str">
        <f>VLOOKUP(F72,[1]programet!$A:$B,2,FALSE)</f>
        <v xml:space="preserve">Trashegimia Kulturore dhe Muzete </v>
      </c>
      <c r="H72" s="72">
        <v>602</v>
      </c>
      <c r="I72" s="72" t="str">
        <f>VLOOKUP(H72,[1]llogarite!$A:$B,2,FALSE)</f>
        <v>Mallra dhe
Sherbime</v>
      </c>
      <c r="J72" s="72">
        <v>3535</v>
      </c>
      <c r="K72" s="72" t="s">
        <v>6</v>
      </c>
      <c r="L72" s="72" t="str">
        <f>VLOOKUP(K72,[1]produkt!$A:$B,2,FALSE)</f>
        <v>Muze të mirëmbajtura dhe të vizitueshëm nga publiku</v>
      </c>
      <c r="M72" s="73">
        <v>15141943</v>
      </c>
      <c r="N72" s="73">
        <v>0</v>
      </c>
      <c r="O72" s="73">
        <v>10945849.77</v>
      </c>
      <c r="P72" s="73">
        <v>4196093.2300000004</v>
      </c>
      <c r="Q72" s="90">
        <f t="shared" si="2"/>
        <v>0.72288277468750206</v>
      </c>
    </row>
    <row r="73" spans="1:17" x14ac:dyDescent="0.25">
      <c r="A73" s="68">
        <v>1</v>
      </c>
      <c r="B73" s="68">
        <v>12</v>
      </c>
      <c r="C73" s="68">
        <v>1012010</v>
      </c>
      <c r="D73" s="68" t="str">
        <f>VLOOKUP(C73,[1]institucion!$A:$B,2,FALSE)</f>
        <v>Muzeu Historik Kombetar (3535)</v>
      </c>
      <c r="E73" s="72" t="s">
        <v>20</v>
      </c>
      <c r="F73" s="72">
        <v>8220</v>
      </c>
      <c r="G73" s="72" t="str">
        <f>VLOOKUP(F73,[1]programet!$A:$B,2,FALSE)</f>
        <v xml:space="preserve">Trashegimia Kulturore dhe Muzete </v>
      </c>
      <c r="H73" s="72">
        <v>602</v>
      </c>
      <c r="I73" s="72" t="str">
        <f>VLOOKUP(H73,[1]llogarite!$A:$B,2,FALSE)</f>
        <v>Mallra dhe
Sherbime</v>
      </c>
      <c r="J73" s="72">
        <v>3535</v>
      </c>
      <c r="K73" s="72" t="s">
        <v>6</v>
      </c>
      <c r="L73" s="72" t="str">
        <f>VLOOKUP(K73,[1]produkt!$A:$B,2,FALSE)</f>
        <v>Muze të mirëmbajtura dhe të vizitueshëm nga publiku</v>
      </c>
      <c r="M73" s="73">
        <v>3500000</v>
      </c>
      <c r="N73" s="73">
        <v>0</v>
      </c>
      <c r="O73" s="73">
        <v>3374301</v>
      </c>
      <c r="P73" s="73">
        <v>125699</v>
      </c>
      <c r="Q73" s="90">
        <f t="shared" si="2"/>
        <v>0.964086</v>
      </c>
    </row>
    <row r="74" spans="1:17" x14ac:dyDescent="0.25">
      <c r="A74" s="68">
        <v>1</v>
      </c>
      <c r="B74" s="68">
        <v>12</v>
      </c>
      <c r="C74" s="68">
        <v>1012012</v>
      </c>
      <c r="D74" s="68" t="str">
        <f>VLOOKUP(C74,[1]institucion!$A:$B,2,FALSE)</f>
        <v>Qendra Kombetare e veprimtarive Folklorike (3535)</v>
      </c>
      <c r="E74" s="72" t="s">
        <v>0</v>
      </c>
      <c r="F74" s="72">
        <v>8220</v>
      </c>
      <c r="G74" s="72" t="str">
        <f>VLOOKUP(F74,[1]programet!$A:$B,2,FALSE)</f>
        <v xml:space="preserve">Trashegimia Kulturore dhe Muzete </v>
      </c>
      <c r="H74" s="72">
        <v>602</v>
      </c>
      <c r="I74" s="72" t="str">
        <f>VLOOKUP(H74,[1]llogarite!$A:$B,2,FALSE)</f>
        <v>Mallra dhe
Sherbime</v>
      </c>
      <c r="J74" s="72">
        <v>3535</v>
      </c>
      <c r="K74" s="72" t="s">
        <v>7</v>
      </c>
      <c r="L74" s="72" t="str">
        <f>VLOOKUP(K74,[1]produkt!$A:$B,2,FALSE)</f>
        <v>Aktivitete të fushës së trashëgimisë jomateriale</v>
      </c>
      <c r="M74" s="73">
        <v>1420000</v>
      </c>
      <c r="N74" s="73">
        <v>0</v>
      </c>
      <c r="O74" s="73">
        <v>1388804</v>
      </c>
      <c r="P74" s="73">
        <v>31196</v>
      </c>
      <c r="Q74" s="90">
        <f t="shared" si="2"/>
        <v>0.97803098591549298</v>
      </c>
    </row>
    <row r="75" spans="1:17" x14ac:dyDescent="0.25">
      <c r="A75" s="68">
        <v>1</v>
      </c>
      <c r="B75" s="68">
        <v>12</v>
      </c>
      <c r="C75" s="68">
        <v>1012014</v>
      </c>
      <c r="D75" s="68" t="str">
        <f>VLOOKUP(C75,[1]institucion!$A:$B,2,FALSE)</f>
        <v>Qendra Muzeore Berat Muzeu Ikonografise Onufri Muzeu Etnografik Berat (0202)</v>
      </c>
      <c r="E75" s="72" t="s">
        <v>0</v>
      </c>
      <c r="F75" s="72">
        <v>8220</v>
      </c>
      <c r="G75" s="72" t="str">
        <f>VLOOKUP(F75,[1]programet!$A:$B,2,FALSE)</f>
        <v xml:space="preserve">Trashegimia Kulturore dhe Muzete </v>
      </c>
      <c r="H75" s="72">
        <v>602</v>
      </c>
      <c r="I75" s="72" t="str">
        <f>VLOOKUP(H75,[1]llogarite!$A:$B,2,FALSE)</f>
        <v>Mallra dhe
Sherbime</v>
      </c>
      <c r="J75" s="72">
        <v>202</v>
      </c>
      <c r="K75" s="72" t="s">
        <v>6</v>
      </c>
      <c r="L75" s="72" t="str">
        <f>VLOOKUP(K75,[1]produkt!$A:$B,2,FALSE)</f>
        <v>Muze të mirëmbajtura dhe të vizitueshëm nga publiku</v>
      </c>
      <c r="M75" s="73">
        <v>11977000</v>
      </c>
      <c r="N75" s="73">
        <v>0</v>
      </c>
      <c r="O75" s="73">
        <v>11974397</v>
      </c>
      <c r="P75" s="73">
        <v>2603</v>
      </c>
      <c r="Q75" s="90">
        <f t="shared" si="2"/>
        <v>0.9997826667779911</v>
      </c>
    </row>
    <row r="76" spans="1:17" x14ac:dyDescent="0.25">
      <c r="A76" s="68">
        <v>1</v>
      </c>
      <c r="B76" s="68">
        <v>12</v>
      </c>
      <c r="C76" s="68">
        <v>1012014</v>
      </c>
      <c r="D76" s="68" t="str">
        <f>VLOOKUP(C76,[1]institucion!$A:$B,2,FALSE)</f>
        <v>Qendra Muzeore Berat Muzeu Ikonografise Onufri Muzeu Etnografik Berat (0202)</v>
      </c>
      <c r="E76" s="72" t="s">
        <v>20</v>
      </c>
      <c r="F76" s="72">
        <v>8220</v>
      </c>
      <c r="G76" s="72" t="str">
        <f>VLOOKUP(F76,[1]programet!$A:$B,2,FALSE)</f>
        <v xml:space="preserve">Trashegimia Kulturore dhe Muzete </v>
      </c>
      <c r="H76" s="72">
        <v>602</v>
      </c>
      <c r="I76" s="72" t="str">
        <f>VLOOKUP(H76,[1]llogarite!$A:$B,2,FALSE)</f>
        <v>Mallra dhe
Sherbime</v>
      </c>
      <c r="J76" s="72">
        <v>202</v>
      </c>
      <c r="K76" s="72" t="s">
        <v>6</v>
      </c>
      <c r="L76" s="72" t="str">
        <f>VLOOKUP(K76,[1]produkt!$A:$B,2,FALSE)</f>
        <v>Muze të mirëmbajtura dhe të vizitueshëm nga publiku</v>
      </c>
      <c r="M76" s="73">
        <v>3500000</v>
      </c>
      <c r="N76" s="73">
        <v>0</v>
      </c>
      <c r="O76" s="73">
        <v>2148118</v>
      </c>
      <c r="P76" s="73">
        <v>1351882</v>
      </c>
      <c r="Q76" s="90">
        <f t="shared" si="2"/>
        <v>0.61374799999999996</v>
      </c>
    </row>
    <row r="77" spans="1:17" x14ac:dyDescent="0.25">
      <c r="A77" s="68">
        <v>1</v>
      </c>
      <c r="B77" s="68">
        <v>12</v>
      </c>
      <c r="C77" s="68">
        <v>1012016</v>
      </c>
      <c r="D77" s="68" t="str">
        <f>VLOOKUP(C77,[1]institucion!$A:$B,2,FALSE)</f>
        <v>Qendra Muzeore Kruje Muzeu Kombetar Skenderbeu, Muzeu Etnografik Kruje (0716)</v>
      </c>
      <c r="E77" s="72" t="s">
        <v>0</v>
      </c>
      <c r="F77" s="72">
        <v>8220</v>
      </c>
      <c r="G77" s="72" t="str">
        <f>VLOOKUP(F77,[1]programet!$A:$B,2,FALSE)</f>
        <v xml:space="preserve">Trashegimia Kulturore dhe Muzete </v>
      </c>
      <c r="H77" s="72">
        <v>602</v>
      </c>
      <c r="I77" s="72" t="str">
        <f>VLOOKUP(H77,[1]llogarite!$A:$B,2,FALSE)</f>
        <v>Mallra dhe
Sherbime</v>
      </c>
      <c r="J77" s="72">
        <v>716</v>
      </c>
      <c r="K77" s="72" t="s">
        <v>6</v>
      </c>
      <c r="L77" s="72" t="str">
        <f>VLOOKUP(K77,[1]produkt!$A:$B,2,FALSE)</f>
        <v>Muze të mirëmbajtura dhe të vizitueshëm nga publiku</v>
      </c>
      <c r="M77" s="73">
        <v>3500000</v>
      </c>
      <c r="N77" s="73">
        <v>0</v>
      </c>
      <c r="O77" s="73">
        <v>3499937</v>
      </c>
      <c r="P77" s="73">
        <v>63</v>
      </c>
      <c r="Q77" s="90">
        <f t="shared" si="2"/>
        <v>0.99998200000000004</v>
      </c>
    </row>
    <row r="78" spans="1:17" x14ac:dyDescent="0.25">
      <c r="A78" s="68">
        <v>1</v>
      </c>
      <c r="B78" s="68">
        <v>12</v>
      </c>
      <c r="C78" s="68">
        <v>1012016</v>
      </c>
      <c r="D78" s="68" t="str">
        <f>VLOOKUP(C78,[1]institucion!$A:$B,2,FALSE)</f>
        <v>Qendra Muzeore Kruje Muzeu Kombetar Skenderbeu, Muzeu Etnografik Kruje (0716)</v>
      </c>
      <c r="E78" s="72" t="s">
        <v>20</v>
      </c>
      <c r="F78" s="72">
        <v>8220</v>
      </c>
      <c r="G78" s="72" t="str">
        <f>VLOOKUP(F78,[1]programet!$A:$B,2,FALSE)</f>
        <v xml:space="preserve">Trashegimia Kulturore dhe Muzete </v>
      </c>
      <c r="H78" s="72">
        <v>602</v>
      </c>
      <c r="I78" s="72" t="str">
        <f>VLOOKUP(H78,[1]llogarite!$A:$B,2,FALSE)</f>
        <v>Mallra dhe
Sherbime</v>
      </c>
      <c r="J78" s="72">
        <v>716</v>
      </c>
      <c r="K78" s="72" t="s">
        <v>6</v>
      </c>
      <c r="L78" s="72" t="str">
        <f>VLOOKUP(K78,[1]produkt!$A:$B,2,FALSE)</f>
        <v>Muze të mirëmbajtura dhe të vizitueshëm nga publiku</v>
      </c>
      <c r="M78" s="73">
        <v>5200000</v>
      </c>
      <c r="N78" s="73">
        <v>0</v>
      </c>
      <c r="O78" s="73">
        <v>4784280</v>
      </c>
      <c r="P78" s="73">
        <v>415720</v>
      </c>
      <c r="Q78" s="90">
        <f t="shared" si="2"/>
        <v>0.92005384615384611</v>
      </c>
    </row>
    <row r="79" spans="1:17" x14ac:dyDescent="0.25">
      <c r="A79" s="68">
        <v>1</v>
      </c>
      <c r="B79" s="68">
        <v>12</v>
      </c>
      <c r="C79" s="68">
        <v>1012018</v>
      </c>
      <c r="D79" s="68" t="str">
        <f>VLOOKUP(C79,[1]institucion!$A:$B,2,FALSE)</f>
        <v>Muzeu Kombetar i Artit Mesjetar Korce (1515)</v>
      </c>
      <c r="E79" s="72" t="s">
        <v>0</v>
      </c>
      <c r="F79" s="72">
        <v>8220</v>
      </c>
      <c r="G79" s="72" t="str">
        <f>VLOOKUP(F79,[1]programet!$A:$B,2,FALSE)</f>
        <v xml:space="preserve">Trashegimia Kulturore dhe Muzete </v>
      </c>
      <c r="H79" s="72">
        <v>602</v>
      </c>
      <c r="I79" s="72" t="str">
        <f>VLOOKUP(H79,[1]llogarite!$A:$B,2,FALSE)</f>
        <v>Mallra dhe
Sherbime</v>
      </c>
      <c r="J79" s="72">
        <v>1515</v>
      </c>
      <c r="K79" s="72" t="s">
        <v>6</v>
      </c>
      <c r="L79" s="72" t="str">
        <f>VLOOKUP(K79,[1]produkt!$A:$B,2,FALSE)</f>
        <v>Muze të mirëmbajtura dhe të vizitueshëm nga publiku</v>
      </c>
      <c r="M79" s="73">
        <v>4610000</v>
      </c>
      <c r="N79" s="73">
        <v>0</v>
      </c>
      <c r="O79" s="73">
        <v>4513291</v>
      </c>
      <c r="P79" s="73">
        <v>96709</v>
      </c>
      <c r="Q79" s="90">
        <f t="shared" si="2"/>
        <v>0.97902190889370933</v>
      </c>
    </row>
    <row r="80" spans="1:17" x14ac:dyDescent="0.25">
      <c r="A80" s="68">
        <v>1</v>
      </c>
      <c r="B80" s="68">
        <v>12</v>
      </c>
      <c r="C80" s="68">
        <v>1012018</v>
      </c>
      <c r="D80" s="68" t="str">
        <f>VLOOKUP(C80,[1]institucion!$A:$B,2,FALSE)</f>
        <v>Muzeu Kombetar i Artit Mesjetar Korce (1515)</v>
      </c>
      <c r="E80" s="72" t="s">
        <v>20</v>
      </c>
      <c r="F80" s="72">
        <v>8220</v>
      </c>
      <c r="G80" s="72" t="str">
        <f>VLOOKUP(F80,[1]programet!$A:$B,2,FALSE)</f>
        <v xml:space="preserve">Trashegimia Kulturore dhe Muzete </v>
      </c>
      <c r="H80" s="72">
        <v>602</v>
      </c>
      <c r="I80" s="72" t="str">
        <f>VLOOKUP(H80,[1]llogarite!$A:$B,2,FALSE)</f>
        <v>Mallra dhe
Sherbime</v>
      </c>
      <c r="J80" s="72">
        <v>1515</v>
      </c>
      <c r="K80" s="72" t="s">
        <v>6</v>
      </c>
      <c r="L80" s="72" t="str">
        <f>VLOOKUP(K80,[1]produkt!$A:$B,2,FALSE)</f>
        <v>Muze të mirëmbajtura dhe të vizitueshëm nga publiku</v>
      </c>
      <c r="M80" s="73">
        <v>1000000</v>
      </c>
      <c r="N80" s="73">
        <v>0</v>
      </c>
      <c r="O80" s="73">
        <v>511250</v>
      </c>
      <c r="P80" s="73">
        <v>488750</v>
      </c>
      <c r="Q80" s="90">
        <f t="shared" si="2"/>
        <v>0.51124999999999998</v>
      </c>
    </row>
    <row r="81" spans="1:17" x14ac:dyDescent="0.25">
      <c r="A81" s="68">
        <v>1</v>
      </c>
      <c r="B81" s="68">
        <v>12</v>
      </c>
      <c r="C81" s="68">
        <v>1012020</v>
      </c>
      <c r="D81" s="68" t="str">
        <f>VLOOKUP(C81,[1]institucion!$A:$B,2,FALSE)</f>
        <v>Instituti Kombetar i Regjistrimit te Trashegimise Kulturore (3535)</v>
      </c>
      <c r="E81" s="72" t="s">
        <v>0</v>
      </c>
      <c r="F81" s="72">
        <v>8220</v>
      </c>
      <c r="G81" s="72" t="str">
        <f>VLOOKUP(F81,[1]programet!$A:$B,2,FALSE)</f>
        <v xml:space="preserve">Trashegimia Kulturore dhe Muzete </v>
      </c>
      <c r="H81" s="72">
        <v>602</v>
      </c>
      <c r="I81" s="72" t="str">
        <f>VLOOKUP(H81,[1]llogarite!$A:$B,2,FALSE)</f>
        <v>Mallra dhe
Sherbime</v>
      </c>
      <c r="J81" s="72">
        <v>3535</v>
      </c>
      <c r="K81" s="72" t="s">
        <v>5</v>
      </c>
      <c r="L81" s="72" t="str">
        <f>VLOOKUP(K81,[1]produkt!$A:$B,2,FALSE)</f>
        <v>Trashegimia materiale e jomateriale e inventarizuar.</v>
      </c>
      <c r="M81" s="73">
        <v>1900000</v>
      </c>
      <c r="N81" s="73">
        <v>0</v>
      </c>
      <c r="O81" s="73">
        <v>1854718</v>
      </c>
      <c r="P81" s="73">
        <v>45282</v>
      </c>
      <c r="Q81" s="90">
        <f t="shared" si="2"/>
        <v>0.97616736842105267</v>
      </c>
    </row>
    <row r="82" spans="1:17" x14ac:dyDescent="0.25">
      <c r="A82" s="68">
        <v>1</v>
      </c>
      <c r="B82" s="68">
        <v>12</v>
      </c>
      <c r="C82" s="68">
        <v>1012070</v>
      </c>
      <c r="D82" s="68" t="str">
        <f>VLOOKUP(C82,[1]institucion!$A:$B,2,FALSE)</f>
        <v>Drejtoria Rajonale e Trashegimise Kulturore Vlore (3737)</v>
      </c>
      <c r="E82" s="72" t="s">
        <v>0</v>
      </c>
      <c r="F82" s="72">
        <v>8220</v>
      </c>
      <c r="G82" s="72" t="str">
        <f>VLOOKUP(F82,[1]programet!$A:$B,2,FALSE)</f>
        <v xml:space="preserve">Trashegimia Kulturore dhe Muzete </v>
      </c>
      <c r="H82" s="72">
        <v>602</v>
      </c>
      <c r="I82" s="72" t="str">
        <f>VLOOKUP(H82,[1]llogarite!$A:$B,2,FALSE)</f>
        <v>Mallra dhe
Sherbime</v>
      </c>
      <c r="J82" s="72">
        <v>3737</v>
      </c>
      <c r="K82" s="72" t="s">
        <v>4</v>
      </c>
      <c r="L82" s="72" t="str">
        <f>VLOOKUP(K82,[1]produkt!$A:$B,2,FALSE)</f>
        <v>Objekte monument kulture të ruajtura dhe mbrojtura</v>
      </c>
      <c r="M82" s="73">
        <v>9500000</v>
      </c>
      <c r="N82" s="73">
        <v>0</v>
      </c>
      <c r="O82" s="73">
        <v>9497916</v>
      </c>
      <c r="P82" s="73">
        <v>2084</v>
      </c>
      <c r="Q82" s="90">
        <f t="shared" si="2"/>
        <v>0.99978063157894737</v>
      </c>
    </row>
    <row r="83" spans="1:17" x14ac:dyDescent="0.25">
      <c r="A83" s="68">
        <v>1</v>
      </c>
      <c r="B83" s="68">
        <v>12</v>
      </c>
      <c r="C83" s="68">
        <v>1012070</v>
      </c>
      <c r="D83" s="68" t="str">
        <f>VLOOKUP(C83,[1]institucion!$A:$B,2,FALSE)</f>
        <v>Drejtoria Rajonale e Trashegimise Kulturore Vlore (3737)</v>
      </c>
      <c r="E83" s="72" t="s">
        <v>20</v>
      </c>
      <c r="F83" s="72">
        <v>8220</v>
      </c>
      <c r="G83" s="72" t="str">
        <f>VLOOKUP(F83,[1]programet!$A:$B,2,FALSE)</f>
        <v xml:space="preserve">Trashegimia Kulturore dhe Muzete </v>
      </c>
      <c r="H83" s="72">
        <v>602</v>
      </c>
      <c r="I83" s="72" t="str">
        <f>VLOOKUP(H83,[1]llogarite!$A:$B,2,FALSE)</f>
        <v>Mallra dhe
Sherbime</v>
      </c>
      <c r="J83" s="72">
        <v>3737</v>
      </c>
      <c r="K83" s="72" t="s">
        <v>4</v>
      </c>
      <c r="L83" s="72" t="str">
        <f>VLOOKUP(K83,[1]produkt!$A:$B,2,FALSE)</f>
        <v>Objekte monument kulture të ruajtura dhe mbrojtura</v>
      </c>
      <c r="M83" s="73">
        <v>5500000</v>
      </c>
      <c r="N83" s="73">
        <v>0</v>
      </c>
      <c r="O83" s="73">
        <v>5500000</v>
      </c>
      <c r="P83" s="73">
        <v>0</v>
      </c>
      <c r="Q83" s="90">
        <f t="shared" si="2"/>
        <v>1</v>
      </c>
    </row>
    <row r="84" spans="1:17" x14ac:dyDescent="0.25">
      <c r="A84" s="68">
        <v>1</v>
      </c>
      <c r="B84" s="68">
        <v>12</v>
      </c>
      <c r="C84" s="68">
        <v>1012076</v>
      </c>
      <c r="D84" s="68" t="str">
        <f>VLOOKUP(C84,[1]institucion!$A:$B,2,FALSE)</f>
        <v>Muzeu Kombetar i Pavaresise (3737)</v>
      </c>
      <c r="E84" s="72" t="s">
        <v>0</v>
      </c>
      <c r="F84" s="72">
        <v>8220</v>
      </c>
      <c r="G84" s="72" t="str">
        <f>VLOOKUP(F84,[1]programet!$A:$B,2,FALSE)</f>
        <v xml:space="preserve">Trashegimia Kulturore dhe Muzete </v>
      </c>
      <c r="H84" s="72">
        <v>602</v>
      </c>
      <c r="I84" s="72" t="str">
        <f>VLOOKUP(H84,[1]llogarite!$A:$B,2,FALSE)</f>
        <v>Mallra dhe
Sherbime</v>
      </c>
      <c r="J84" s="72">
        <v>3737</v>
      </c>
      <c r="K84" s="72" t="s">
        <v>6</v>
      </c>
      <c r="L84" s="72" t="str">
        <f>VLOOKUP(K84,[1]produkt!$A:$B,2,FALSE)</f>
        <v>Muze të mirëmbajtura dhe të vizitueshëm nga publiku</v>
      </c>
      <c r="M84" s="73">
        <v>1607200</v>
      </c>
      <c r="N84" s="73">
        <v>0</v>
      </c>
      <c r="O84" s="73">
        <v>1552874</v>
      </c>
      <c r="P84" s="73">
        <v>54326</v>
      </c>
      <c r="Q84" s="90">
        <f t="shared" si="2"/>
        <v>0.96619835739173721</v>
      </c>
    </row>
    <row r="85" spans="1:17" x14ac:dyDescent="0.25">
      <c r="A85" s="68">
        <v>1</v>
      </c>
      <c r="B85" s="68">
        <v>12</v>
      </c>
      <c r="C85" s="68">
        <v>1012076</v>
      </c>
      <c r="D85" s="68" t="str">
        <f>VLOOKUP(C85,[1]institucion!$A:$B,2,FALSE)</f>
        <v>Muzeu Kombetar i Pavaresise (3737)</v>
      </c>
      <c r="E85" s="72" t="s">
        <v>20</v>
      </c>
      <c r="F85" s="72">
        <v>8220</v>
      </c>
      <c r="G85" s="72" t="str">
        <f>VLOOKUP(F85,[1]programet!$A:$B,2,FALSE)</f>
        <v xml:space="preserve">Trashegimia Kulturore dhe Muzete </v>
      </c>
      <c r="H85" s="72">
        <v>602</v>
      </c>
      <c r="I85" s="72" t="str">
        <f>VLOOKUP(H85,[1]llogarite!$A:$B,2,FALSE)</f>
        <v>Mallra dhe
Sherbime</v>
      </c>
      <c r="J85" s="72">
        <v>3737</v>
      </c>
      <c r="K85" s="72" t="s">
        <v>6</v>
      </c>
      <c r="L85" s="72" t="str">
        <f>VLOOKUP(K85,[1]produkt!$A:$B,2,FALSE)</f>
        <v>Muze të mirëmbajtura dhe të vizitueshëm nga publiku</v>
      </c>
      <c r="M85" s="73">
        <v>500000</v>
      </c>
      <c r="N85" s="73">
        <v>0</v>
      </c>
      <c r="O85" s="73">
        <v>134250</v>
      </c>
      <c r="P85" s="73">
        <v>365750</v>
      </c>
      <c r="Q85" s="90">
        <f t="shared" si="2"/>
        <v>0.26850000000000002</v>
      </c>
    </row>
    <row r="86" spans="1:17" x14ac:dyDescent="0.25">
      <c r="A86" s="68">
        <v>1</v>
      </c>
      <c r="B86" s="68">
        <v>12</v>
      </c>
      <c r="C86" s="68">
        <v>1012097</v>
      </c>
      <c r="D86" s="68" t="str">
        <f>VLOOKUP(C86,[1]institucion!$A:$B,2,FALSE)</f>
        <v>Muzeu Kombetar i Fotografise Marubi (3333)</v>
      </c>
      <c r="E86" s="72" t="s">
        <v>0</v>
      </c>
      <c r="F86" s="72">
        <v>8220</v>
      </c>
      <c r="G86" s="72" t="str">
        <f>VLOOKUP(F86,[1]programet!$A:$B,2,FALSE)</f>
        <v xml:space="preserve">Trashegimia Kulturore dhe Muzete </v>
      </c>
      <c r="H86" s="72">
        <v>602</v>
      </c>
      <c r="I86" s="72" t="str">
        <f>VLOOKUP(H86,[1]llogarite!$A:$B,2,FALSE)</f>
        <v>Mallra dhe
Sherbime</v>
      </c>
      <c r="J86" s="72">
        <v>3333</v>
      </c>
      <c r="K86" s="72" t="s">
        <v>6</v>
      </c>
      <c r="L86" s="72" t="str">
        <f>VLOOKUP(K86,[1]produkt!$A:$B,2,FALSE)</f>
        <v>Muze të mirëmbajtura dhe të vizitueshëm nga publiku</v>
      </c>
      <c r="M86" s="73">
        <v>2947855</v>
      </c>
      <c r="N86" s="73">
        <v>0</v>
      </c>
      <c r="O86" s="73">
        <v>2947850</v>
      </c>
      <c r="P86" s="73">
        <v>5</v>
      </c>
      <c r="Q86" s="90">
        <f t="shared" si="2"/>
        <v>0.9999983038514445</v>
      </c>
    </row>
    <row r="87" spans="1:17" x14ac:dyDescent="0.25">
      <c r="A87" s="68">
        <v>1</v>
      </c>
      <c r="B87" s="68">
        <v>12</v>
      </c>
      <c r="C87" s="68">
        <v>1012097</v>
      </c>
      <c r="D87" s="68" t="str">
        <f>VLOOKUP(C87,[1]institucion!$A:$B,2,FALSE)</f>
        <v>Muzeu Kombetar i Fotografise Marubi (3333)</v>
      </c>
      <c r="E87" s="72" t="s">
        <v>20</v>
      </c>
      <c r="F87" s="72">
        <v>8220</v>
      </c>
      <c r="G87" s="72" t="str">
        <f>VLOOKUP(F87,[1]programet!$A:$B,2,FALSE)</f>
        <v xml:space="preserve">Trashegimia Kulturore dhe Muzete </v>
      </c>
      <c r="H87" s="72">
        <v>602</v>
      </c>
      <c r="I87" s="72" t="str">
        <f>VLOOKUP(H87,[1]llogarite!$A:$B,2,FALSE)</f>
        <v>Mallra dhe
Sherbime</v>
      </c>
      <c r="J87" s="72">
        <v>3333</v>
      </c>
      <c r="K87" s="72" t="s">
        <v>6</v>
      </c>
      <c r="L87" s="72" t="str">
        <f>VLOOKUP(K87,[1]produkt!$A:$B,2,FALSE)</f>
        <v>Muze të mirëmbajtura dhe të vizitueshëm nga publiku</v>
      </c>
      <c r="M87" s="73">
        <v>1500000</v>
      </c>
      <c r="N87" s="73">
        <v>0</v>
      </c>
      <c r="O87" s="73">
        <v>1428632</v>
      </c>
      <c r="P87" s="73">
        <v>71368</v>
      </c>
      <c r="Q87" s="90">
        <f t="shared" si="2"/>
        <v>0.95242133333333334</v>
      </c>
    </row>
    <row r="88" spans="1:17" x14ac:dyDescent="0.25">
      <c r="A88" s="68">
        <v>1</v>
      </c>
      <c r="B88" s="68">
        <v>12</v>
      </c>
      <c r="C88" s="68">
        <v>1012098</v>
      </c>
      <c r="D88" s="68" t="str">
        <f>VLOOKUP(C88,[1]institucion!$A:$B,2,FALSE)</f>
        <v>Muzeu Kombetar i Pergjimeve Shtepia me Gjethe (3535)</v>
      </c>
      <c r="E88" s="72" t="s">
        <v>0</v>
      </c>
      <c r="F88" s="72">
        <v>8220</v>
      </c>
      <c r="G88" s="72" t="str">
        <f>VLOOKUP(F88,[1]programet!$A:$B,2,FALSE)</f>
        <v xml:space="preserve">Trashegimia Kulturore dhe Muzete </v>
      </c>
      <c r="H88" s="72">
        <v>602</v>
      </c>
      <c r="I88" s="72" t="str">
        <f>VLOOKUP(H88,[1]llogarite!$A:$B,2,FALSE)</f>
        <v>Mallra dhe
Sherbime</v>
      </c>
      <c r="J88" s="72">
        <v>3535</v>
      </c>
      <c r="K88" s="72" t="s">
        <v>6</v>
      </c>
      <c r="L88" s="72" t="str">
        <f>VLOOKUP(K88,[1]produkt!$A:$B,2,FALSE)</f>
        <v>Muze të mirëmbajtura dhe të vizitueshëm nga publiku</v>
      </c>
      <c r="M88" s="73">
        <v>4184500</v>
      </c>
      <c r="N88" s="73">
        <v>67200.2</v>
      </c>
      <c r="O88" s="73">
        <v>4080448</v>
      </c>
      <c r="P88" s="73">
        <v>36851.800000000003</v>
      </c>
      <c r="Q88" s="90">
        <f t="shared" si="2"/>
        <v>0.97513394670808939</v>
      </c>
    </row>
    <row r="89" spans="1:17" x14ac:dyDescent="0.25">
      <c r="A89" s="68">
        <v>1</v>
      </c>
      <c r="B89" s="68">
        <v>12</v>
      </c>
      <c r="C89" s="68">
        <v>1012098</v>
      </c>
      <c r="D89" s="68" t="str">
        <f>VLOOKUP(C89,[1]institucion!$A:$B,2,FALSE)</f>
        <v>Muzeu Kombetar i Pergjimeve Shtepia me Gjethe (3535)</v>
      </c>
      <c r="E89" s="72" t="s">
        <v>20</v>
      </c>
      <c r="F89" s="72">
        <v>8220</v>
      </c>
      <c r="G89" s="72" t="str">
        <f>VLOOKUP(F89,[1]programet!$A:$B,2,FALSE)</f>
        <v xml:space="preserve">Trashegimia Kulturore dhe Muzete </v>
      </c>
      <c r="H89" s="72">
        <v>602</v>
      </c>
      <c r="I89" s="72" t="str">
        <f>VLOOKUP(H89,[1]llogarite!$A:$B,2,FALSE)</f>
        <v>Mallra dhe
Sherbime</v>
      </c>
      <c r="J89" s="72">
        <v>3535</v>
      </c>
      <c r="K89" s="72" t="s">
        <v>6</v>
      </c>
      <c r="L89" s="72" t="str">
        <f>VLOOKUP(K89,[1]produkt!$A:$B,2,FALSE)</f>
        <v>Muze të mirëmbajtura dhe të vizitueshëm nga publiku</v>
      </c>
      <c r="M89" s="73">
        <v>1800000</v>
      </c>
      <c r="N89" s="73">
        <v>0</v>
      </c>
      <c r="O89" s="73">
        <v>1791691</v>
      </c>
      <c r="P89" s="73">
        <v>8309</v>
      </c>
      <c r="Q89" s="90">
        <f t="shared" si="2"/>
        <v>0.99538388888888885</v>
      </c>
    </row>
    <row r="90" spans="1:17" x14ac:dyDescent="0.25">
      <c r="A90" s="68">
        <v>1</v>
      </c>
      <c r="B90" s="68">
        <v>12</v>
      </c>
      <c r="C90" s="68">
        <v>1012101</v>
      </c>
      <c r="D90" s="68" t="str">
        <f>VLOOKUP(C90,[1]institucion!$A:$B,2,FALSE)</f>
        <v>Instituti Kombetar i Trashegimise Kulturore Tirane (3535)</v>
      </c>
      <c r="E90" s="72" t="s">
        <v>0</v>
      </c>
      <c r="F90" s="72">
        <v>8220</v>
      </c>
      <c r="G90" s="72" t="str">
        <f>VLOOKUP(F90,[1]programet!$A:$B,2,FALSE)</f>
        <v xml:space="preserve">Trashegimia Kulturore dhe Muzete </v>
      </c>
      <c r="H90" s="72">
        <v>602</v>
      </c>
      <c r="I90" s="72" t="str">
        <f>VLOOKUP(H90,[1]llogarite!$A:$B,2,FALSE)</f>
        <v>Mallra dhe
Sherbime</v>
      </c>
      <c r="J90" s="72">
        <v>3535</v>
      </c>
      <c r="K90" s="72" t="s">
        <v>4</v>
      </c>
      <c r="L90" s="72" t="str">
        <f>VLOOKUP(K90,[1]produkt!$A:$B,2,FALSE)</f>
        <v>Objekte monument kulture të ruajtura dhe mbrojtura</v>
      </c>
      <c r="M90" s="73">
        <v>15617000</v>
      </c>
      <c r="N90" s="73">
        <v>369500</v>
      </c>
      <c r="O90" s="73">
        <v>12299787.199999999</v>
      </c>
      <c r="P90" s="73">
        <v>2947712.8</v>
      </c>
      <c r="Q90" s="90">
        <f t="shared" si="2"/>
        <v>0.78758962668886467</v>
      </c>
    </row>
    <row r="91" spans="1:17" x14ac:dyDescent="0.25">
      <c r="A91" s="68">
        <v>1</v>
      </c>
      <c r="B91" s="68">
        <v>12</v>
      </c>
      <c r="C91" s="68">
        <v>1012102</v>
      </c>
      <c r="D91" s="68" t="str">
        <f>VLOOKUP(C91,[1]institucion!$A:$B,2,FALSE)</f>
        <v>Qendra Muzeore Durres (0707)</v>
      </c>
      <c r="E91" s="72" t="s">
        <v>0</v>
      </c>
      <c r="F91" s="72">
        <v>8220</v>
      </c>
      <c r="G91" s="72" t="str">
        <f>VLOOKUP(F91,[1]programet!$A:$B,2,FALSE)</f>
        <v xml:space="preserve">Trashegimia Kulturore dhe Muzete </v>
      </c>
      <c r="H91" s="72">
        <v>602</v>
      </c>
      <c r="I91" s="72" t="str">
        <f>VLOOKUP(H91,[1]llogarite!$A:$B,2,FALSE)</f>
        <v>Mallra dhe
Sherbime</v>
      </c>
      <c r="J91" s="72">
        <v>707</v>
      </c>
      <c r="K91" s="72" t="s">
        <v>6</v>
      </c>
      <c r="L91" s="72" t="str">
        <f>VLOOKUP(K91,[1]produkt!$A:$B,2,FALSE)</f>
        <v>Muze të mirëmbajtura dhe të vizitueshëm nga publiku</v>
      </c>
      <c r="M91" s="73">
        <v>5500000</v>
      </c>
      <c r="N91" s="73">
        <v>0</v>
      </c>
      <c r="O91" s="73">
        <v>4483593</v>
      </c>
      <c r="P91" s="73">
        <v>1016407</v>
      </c>
      <c r="Q91" s="90">
        <f t="shared" si="2"/>
        <v>0.81519872727272724</v>
      </c>
    </row>
    <row r="92" spans="1:17" x14ac:dyDescent="0.25">
      <c r="A92" s="68">
        <v>1</v>
      </c>
      <c r="B92" s="68">
        <v>12</v>
      </c>
      <c r="C92" s="68">
        <v>1012102</v>
      </c>
      <c r="D92" s="68" t="str">
        <f>VLOOKUP(C92,[1]institucion!$A:$B,2,FALSE)</f>
        <v>Qendra Muzeore Durres (0707)</v>
      </c>
      <c r="E92" s="72" t="s">
        <v>20</v>
      </c>
      <c r="F92" s="72">
        <v>8220</v>
      </c>
      <c r="G92" s="72" t="str">
        <f>VLOOKUP(F92,[1]programet!$A:$B,2,FALSE)</f>
        <v xml:space="preserve">Trashegimia Kulturore dhe Muzete </v>
      </c>
      <c r="H92" s="72">
        <v>602</v>
      </c>
      <c r="I92" s="72" t="str">
        <f>VLOOKUP(H92,[1]llogarite!$A:$B,2,FALSE)</f>
        <v>Mallra dhe
Sherbime</v>
      </c>
      <c r="J92" s="72">
        <v>707</v>
      </c>
      <c r="K92" s="72" t="s">
        <v>6</v>
      </c>
      <c r="L92" s="72" t="str">
        <f>VLOOKUP(K92,[1]produkt!$A:$B,2,FALSE)</f>
        <v>Muze të mirëmbajtura dhe të vizitueshëm nga publiku</v>
      </c>
      <c r="M92" s="73">
        <v>5000000</v>
      </c>
      <c r="N92" s="73">
        <v>0</v>
      </c>
      <c r="O92" s="73">
        <v>2986846</v>
      </c>
      <c r="P92" s="73">
        <v>2013154</v>
      </c>
      <c r="Q92" s="90">
        <f t="shared" si="2"/>
        <v>0.59736920000000004</v>
      </c>
    </row>
    <row r="93" spans="1:17" x14ac:dyDescent="0.25">
      <c r="A93" s="68">
        <v>1</v>
      </c>
      <c r="B93" s="68">
        <v>12</v>
      </c>
      <c r="C93" s="68">
        <v>1012103</v>
      </c>
      <c r="D93" s="68" t="str">
        <f>VLOOKUP(C93,[1]institucion!$A:$B,2,FALSE)</f>
        <v>Drejtoria Rajonale e Trashegimise Kulturore Tirane (3535)</v>
      </c>
      <c r="E93" s="72" t="s">
        <v>0</v>
      </c>
      <c r="F93" s="72">
        <v>8220</v>
      </c>
      <c r="G93" s="72" t="str">
        <f>VLOOKUP(F93,[1]programet!$A:$B,2,FALSE)</f>
        <v xml:space="preserve">Trashegimia Kulturore dhe Muzete </v>
      </c>
      <c r="H93" s="72">
        <v>602</v>
      </c>
      <c r="I93" s="72" t="str">
        <f>VLOOKUP(H93,[1]llogarite!$A:$B,2,FALSE)</f>
        <v>Mallra dhe
Sherbime</v>
      </c>
      <c r="J93" s="72">
        <v>3535</v>
      </c>
      <c r="K93" s="72" t="s">
        <v>4</v>
      </c>
      <c r="L93" s="72" t="str">
        <f>VLOOKUP(K93,[1]produkt!$A:$B,2,FALSE)</f>
        <v>Objekte monument kulture të ruajtura dhe mbrojtura</v>
      </c>
      <c r="M93" s="73">
        <v>3500000</v>
      </c>
      <c r="N93" s="73">
        <v>28356</v>
      </c>
      <c r="O93" s="73">
        <v>1758595.77</v>
      </c>
      <c r="P93" s="73">
        <v>1713048.23</v>
      </c>
      <c r="Q93" s="90">
        <f t="shared" si="2"/>
        <v>0.50245593428571433</v>
      </c>
    </row>
    <row r="94" spans="1:17" x14ac:dyDescent="0.25">
      <c r="A94" s="68">
        <v>1</v>
      </c>
      <c r="B94" s="68">
        <v>12</v>
      </c>
      <c r="C94" s="68">
        <v>1012104</v>
      </c>
      <c r="D94" s="68" t="str">
        <f>VLOOKUP(C94,[1]institucion!$A:$B,2,FALSE)</f>
        <v>Zyra e Administrimit dhe Koordinimit te Parqeve Arkeologjike Apoloni dhe Bylis (0909)</v>
      </c>
      <c r="E94" s="72" t="s">
        <v>0</v>
      </c>
      <c r="F94" s="72">
        <v>8220</v>
      </c>
      <c r="G94" s="72" t="str">
        <f>VLOOKUP(F94,[1]programet!$A:$B,2,FALSE)</f>
        <v xml:space="preserve">Trashegimia Kulturore dhe Muzete </v>
      </c>
      <c r="H94" s="72">
        <v>602</v>
      </c>
      <c r="I94" s="72" t="str">
        <f>VLOOKUP(H94,[1]llogarite!$A:$B,2,FALSE)</f>
        <v>Mallra dhe
Sherbime</v>
      </c>
      <c r="J94" s="72">
        <v>909</v>
      </c>
      <c r="K94" s="72" t="s">
        <v>4</v>
      </c>
      <c r="L94" s="72" t="str">
        <f>VLOOKUP(K94,[1]produkt!$A:$B,2,FALSE)</f>
        <v>Objekte monument kulture të ruajtura dhe mbrojtura</v>
      </c>
      <c r="M94" s="73">
        <v>10380000</v>
      </c>
      <c r="N94" s="73">
        <v>0</v>
      </c>
      <c r="O94" s="73">
        <v>10331021</v>
      </c>
      <c r="P94" s="73">
        <v>48979</v>
      </c>
      <c r="Q94" s="90">
        <f t="shared" si="2"/>
        <v>0.99528140655105968</v>
      </c>
    </row>
    <row r="95" spans="1:17" x14ac:dyDescent="0.25">
      <c r="A95" s="68">
        <v>1</v>
      </c>
      <c r="B95" s="68">
        <v>12</v>
      </c>
      <c r="C95" s="68">
        <v>1012104</v>
      </c>
      <c r="D95" s="68" t="str">
        <f>VLOOKUP(C95,[1]institucion!$A:$B,2,FALSE)</f>
        <v>Zyra e Administrimit dhe Koordinimit te Parqeve Arkeologjike Apoloni dhe Bylis (0909)</v>
      </c>
      <c r="E95" s="72" t="s">
        <v>20</v>
      </c>
      <c r="F95" s="72">
        <v>8220</v>
      </c>
      <c r="G95" s="72" t="str">
        <f>VLOOKUP(F95,[1]programet!$A:$B,2,FALSE)</f>
        <v xml:space="preserve">Trashegimia Kulturore dhe Muzete </v>
      </c>
      <c r="H95" s="72">
        <v>602</v>
      </c>
      <c r="I95" s="72" t="str">
        <f>VLOOKUP(H95,[1]llogarite!$A:$B,2,FALSE)</f>
        <v>Mallra dhe
Sherbime</v>
      </c>
      <c r="J95" s="72">
        <v>909</v>
      </c>
      <c r="K95" s="72" t="s">
        <v>4</v>
      </c>
      <c r="L95" s="72" t="str">
        <f>VLOOKUP(K95,[1]produkt!$A:$B,2,FALSE)</f>
        <v>Objekte monument kulture të ruajtura dhe mbrojtura</v>
      </c>
      <c r="M95" s="73">
        <v>9800000</v>
      </c>
      <c r="N95" s="73">
        <v>0</v>
      </c>
      <c r="O95" s="73">
        <v>9745090</v>
      </c>
      <c r="P95" s="73">
        <v>54910</v>
      </c>
      <c r="Q95" s="90">
        <f t="shared" si="2"/>
        <v>0.99439693877551016</v>
      </c>
    </row>
    <row r="96" spans="1:17" x14ac:dyDescent="0.25">
      <c r="A96" s="68">
        <v>1</v>
      </c>
      <c r="B96" s="68">
        <v>12</v>
      </c>
      <c r="C96" s="68">
        <v>1012001</v>
      </c>
      <c r="D96" s="68" t="str">
        <f>VLOOKUP(C96,[1]institucion!$A:$B,2,FALSE)</f>
        <v>Aparati i Ministrise se Ekonomise, Kultures dhe Inovacionit (3535)</v>
      </c>
      <c r="E96" s="72" t="s">
        <v>0</v>
      </c>
      <c r="F96" s="72">
        <v>8230</v>
      </c>
      <c r="G96" s="72" t="str">
        <f>VLOOKUP(F96,[1]programet!$A:$B,2,FALSE)</f>
        <v xml:space="preserve">Arti dhe Kultura </v>
      </c>
      <c r="H96" s="72">
        <v>602</v>
      </c>
      <c r="I96" s="72" t="str">
        <f>VLOOKUP(H96,[1]llogarite!$A:$B,2,FALSE)</f>
        <v>Mallra dhe
Sherbime</v>
      </c>
      <c r="J96" s="72">
        <v>3535</v>
      </c>
      <c r="K96" s="72" t="s">
        <v>17</v>
      </c>
      <c r="L96" s="72" t="str">
        <f>VLOOKUP(K96,[1]produkt!$A:$B,2,FALSE)</f>
        <v>Projekte dhe programe ne mbeshtetje te skenes se pavarur</v>
      </c>
      <c r="M96" s="73">
        <v>4841200</v>
      </c>
      <c r="N96" s="73">
        <v>-242000</v>
      </c>
      <c r="O96" s="73">
        <v>4836448.47</v>
      </c>
      <c r="P96" s="73">
        <v>246751.53</v>
      </c>
      <c r="Q96" s="90">
        <f t="shared" si="2"/>
        <v>0.99901852226720644</v>
      </c>
    </row>
    <row r="97" spans="1:17" x14ac:dyDescent="0.25">
      <c r="A97" s="68">
        <v>1</v>
      </c>
      <c r="B97" s="68">
        <v>12</v>
      </c>
      <c r="C97" s="68">
        <v>1012009</v>
      </c>
      <c r="D97" s="68" t="str">
        <f>VLOOKUP(C97,[1]institucion!$A:$B,2,FALSE)</f>
        <v>Qendra Kombetare Kulturore e Femijeve (3535)</v>
      </c>
      <c r="E97" s="72" t="s">
        <v>0</v>
      </c>
      <c r="F97" s="72">
        <v>8230</v>
      </c>
      <c r="G97" s="72" t="str">
        <f>VLOOKUP(F97,[1]programet!$A:$B,2,FALSE)</f>
        <v xml:space="preserve">Arti dhe Kultura </v>
      </c>
      <c r="H97" s="72">
        <v>602</v>
      </c>
      <c r="I97" s="72" t="str">
        <f>VLOOKUP(H97,[1]llogarite!$A:$B,2,FALSE)</f>
        <v>Mallra dhe
Sherbime</v>
      </c>
      <c r="J97" s="72">
        <v>3535</v>
      </c>
      <c r="K97" s="72" t="s">
        <v>13</v>
      </c>
      <c r="L97" s="72" t="str">
        <f>VLOOKUP(K97,[1]produkt!$A:$B,2,FALSE)</f>
        <v>Veprimtari edukuese të teatrit me dhe për fëmijë</v>
      </c>
      <c r="M97" s="73">
        <v>3731850</v>
      </c>
      <c r="N97" s="73">
        <v>0</v>
      </c>
      <c r="O97" s="73">
        <v>3727624</v>
      </c>
      <c r="P97" s="73">
        <v>4226</v>
      </c>
      <c r="Q97" s="90">
        <f t="shared" ref="Q97:Q160" si="4">O97/M97</f>
        <v>0.99886758578185086</v>
      </c>
    </row>
    <row r="98" spans="1:17" x14ac:dyDescent="0.25">
      <c r="A98" s="68">
        <v>1</v>
      </c>
      <c r="B98" s="68">
        <v>12</v>
      </c>
      <c r="C98" s="68">
        <v>1012009</v>
      </c>
      <c r="D98" s="68" t="str">
        <f>VLOOKUP(C98,[1]institucion!$A:$B,2,FALSE)</f>
        <v>Qendra Kombetare Kulturore e Femijeve (3535)</v>
      </c>
      <c r="E98" s="72" t="s">
        <v>20</v>
      </c>
      <c r="F98" s="72">
        <v>8230</v>
      </c>
      <c r="G98" s="72" t="str">
        <f>VLOOKUP(F98,[1]programet!$A:$B,2,FALSE)</f>
        <v xml:space="preserve">Arti dhe Kultura </v>
      </c>
      <c r="H98" s="72">
        <v>602</v>
      </c>
      <c r="I98" s="72" t="str">
        <f>VLOOKUP(H98,[1]llogarite!$A:$B,2,FALSE)</f>
        <v>Mallra dhe
Sherbime</v>
      </c>
      <c r="J98" s="72">
        <v>3535</v>
      </c>
      <c r="K98" s="72" t="s">
        <v>13</v>
      </c>
      <c r="L98" s="72" t="str">
        <f>VLOOKUP(K98,[1]produkt!$A:$B,2,FALSE)</f>
        <v>Veprimtari edukuese të teatrit me dhe për fëmijë</v>
      </c>
      <c r="M98" s="73">
        <v>2500000</v>
      </c>
      <c r="N98" s="73">
        <v>0</v>
      </c>
      <c r="O98" s="73">
        <v>200700</v>
      </c>
      <c r="P98" s="73">
        <v>2299300</v>
      </c>
      <c r="Q98" s="90">
        <f t="shared" si="4"/>
        <v>8.0280000000000004E-2</v>
      </c>
    </row>
    <row r="99" spans="1:17" x14ac:dyDescent="0.25">
      <c r="A99" s="68">
        <v>1</v>
      </c>
      <c r="B99" s="68">
        <v>12</v>
      </c>
      <c r="C99" s="68">
        <v>1012015</v>
      </c>
      <c r="D99" s="68" t="str">
        <f>VLOOKUP(C99,[1]institucion!$A:$B,2,FALSE)</f>
        <v>Arkivi Qendror i Filmit (3535)</v>
      </c>
      <c r="E99" s="72" t="s">
        <v>0</v>
      </c>
      <c r="F99" s="72">
        <v>8230</v>
      </c>
      <c r="G99" s="72" t="str">
        <f>VLOOKUP(F99,[1]programet!$A:$B,2,FALSE)</f>
        <v xml:space="preserve">Arti dhe Kultura </v>
      </c>
      <c r="H99" s="72">
        <v>602</v>
      </c>
      <c r="I99" s="72" t="str">
        <f>VLOOKUP(H99,[1]llogarite!$A:$B,2,FALSE)</f>
        <v>Mallra dhe
Sherbime</v>
      </c>
      <c r="J99" s="72">
        <v>3535</v>
      </c>
      <c r="K99" s="72" t="s">
        <v>15</v>
      </c>
      <c r="L99" s="72" t="str">
        <f>VLOOKUP(K99,[1]produkt!$A:$B,2,FALSE)</f>
        <v>Veprimtari promovuese te materialeve filmike, pjesë e fondit të kinematografisë shqiptare dhe asaj të huaj.</v>
      </c>
      <c r="M99" s="73">
        <v>4067371</v>
      </c>
      <c r="N99" s="73">
        <v>0</v>
      </c>
      <c r="O99" s="73">
        <v>4061691.33</v>
      </c>
      <c r="P99" s="73">
        <v>5679.67</v>
      </c>
      <c r="Q99" s="90">
        <f t="shared" si="4"/>
        <v>0.99860360168767492</v>
      </c>
    </row>
    <row r="100" spans="1:17" x14ac:dyDescent="0.25">
      <c r="A100" s="68">
        <v>1</v>
      </c>
      <c r="B100" s="68">
        <v>12</v>
      </c>
      <c r="C100" s="68">
        <v>1012015</v>
      </c>
      <c r="D100" s="68" t="str">
        <f>VLOOKUP(C100,[1]institucion!$A:$B,2,FALSE)</f>
        <v>Arkivi Qendror i Filmit (3535)</v>
      </c>
      <c r="E100" s="72" t="s">
        <v>20</v>
      </c>
      <c r="F100" s="72">
        <v>8230</v>
      </c>
      <c r="G100" s="72" t="str">
        <f>VLOOKUP(F100,[1]programet!$A:$B,2,FALSE)</f>
        <v xml:space="preserve">Arti dhe Kultura </v>
      </c>
      <c r="H100" s="72">
        <v>602</v>
      </c>
      <c r="I100" s="72" t="str">
        <f>VLOOKUP(H100,[1]llogarite!$A:$B,2,FALSE)</f>
        <v>Mallra dhe
Sherbime</v>
      </c>
      <c r="J100" s="72">
        <v>3535</v>
      </c>
      <c r="K100" s="72" t="s">
        <v>15</v>
      </c>
      <c r="L100" s="72" t="str">
        <f>VLOOKUP(K100,[1]produkt!$A:$B,2,FALSE)</f>
        <v>Veprimtari promovuese te materialeve filmike, pjesë e fondit të kinematografisë shqiptare dhe asaj të huaj.</v>
      </c>
      <c r="M100" s="73">
        <v>200000</v>
      </c>
      <c r="N100" s="73">
        <v>0</v>
      </c>
      <c r="O100" s="73">
        <v>70000</v>
      </c>
      <c r="P100" s="73">
        <v>130000</v>
      </c>
      <c r="Q100" s="90">
        <f t="shared" si="4"/>
        <v>0.35</v>
      </c>
    </row>
    <row r="101" spans="1:17" x14ac:dyDescent="0.25">
      <c r="A101" s="68">
        <v>1</v>
      </c>
      <c r="B101" s="68">
        <v>12</v>
      </c>
      <c r="C101" s="68">
        <v>1012021</v>
      </c>
      <c r="D101" s="68" t="str">
        <f>VLOOKUP(C101,[1]institucion!$A:$B,2,FALSE)</f>
        <v>Galeria Kombetare e arteve (3535)</v>
      </c>
      <c r="E101" s="72" t="s">
        <v>0</v>
      </c>
      <c r="F101" s="72">
        <v>8230</v>
      </c>
      <c r="G101" s="72" t="str">
        <f>VLOOKUP(F101,[1]programet!$A:$B,2,FALSE)</f>
        <v xml:space="preserve">Arti dhe Kultura </v>
      </c>
      <c r="H101" s="72">
        <v>602</v>
      </c>
      <c r="I101" s="72" t="str">
        <f>VLOOKUP(H101,[1]llogarite!$A:$B,2,FALSE)</f>
        <v>Mallra dhe
Sherbime</v>
      </c>
      <c r="J101" s="72">
        <v>3535</v>
      </c>
      <c r="K101" s="72" t="s">
        <v>12</v>
      </c>
      <c r="L101" s="72" t="str">
        <f>VLOOKUP(K101,[1]produkt!$A:$B,2,FALSE)</f>
        <v>Ekspozita me vepra pjesë e fondit të GKA, të përkohshme të autorëve të traditës dhe bashkëkohore, autorë të diasporës dhe të huaj.</v>
      </c>
      <c r="M101" s="73">
        <v>5000000</v>
      </c>
      <c r="N101" s="73">
        <v>0</v>
      </c>
      <c r="O101" s="73">
        <v>4393708</v>
      </c>
      <c r="P101" s="73">
        <v>606292</v>
      </c>
      <c r="Q101" s="90">
        <f t="shared" si="4"/>
        <v>0.87874160000000001</v>
      </c>
    </row>
    <row r="102" spans="1:17" x14ac:dyDescent="0.25">
      <c r="A102" s="68">
        <v>1</v>
      </c>
      <c r="B102" s="68">
        <v>12</v>
      </c>
      <c r="C102" s="68">
        <v>1012021</v>
      </c>
      <c r="D102" s="68" t="str">
        <f>VLOOKUP(C102,[1]institucion!$A:$B,2,FALSE)</f>
        <v>Galeria Kombetare e arteve (3535)</v>
      </c>
      <c r="E102" s="72" t="s">
        <v>20</v>
      </c>
      <c r="F102" s="72">
        <v>8230</v>
      </c>
      <c r="G102" s="72" t="str">
        <f>VLOOKUP(F102,[1]programet!$A:$B,2,FALSE)</f>
        <v xml:space="preserve">Arti dhe Kultura </v>
      </c>
      <c r="H102" s="72">
        <v>602</v>
      </c>
      <c r="I102" s="72" t="str">
        <f>VLOOKUP(H102,[1]llogarite!$A:$B,2,FALSE)</f>
        <v>Mallra dhe
Sherbime</v>
      </c>
      <c r="J102" s="72">
        <v>3535</v>
      </c>
      <c r="K102" s="72" t="s">
        <v>12</v>
      </c>
      <c r="L102" s="72" t="str">
        <f>VLOOKUP(K102,[1]produkt!$A:$B,2,FALSE)</f>
        <v>Ekspozita me vepra pjesë e fondit të GKA, të përkohshme të autorëve të traditës dhe bashkëkohore, autorë të diasporës dhe të huaj.</v>
      </c>
      <c r="M102" s="73">
        <v>400000</v>
      </c>
      <c r="N102" s="73">
        <v>0</v>
      </c>
      <c r="O102" s="73">
        <v>0</v>
      </c>
      <c r="P102" s="73">
        <v>400000</v>
      </c>
      <c r="Q102" s="90">
        <f t="shared" si="4"/>
        <v>0</v>
      </c>
    </row>
    <row r="103" spans="1:17" x14ac:dyDescent="0.25">
      <c r="A103" s="68">
        <v>1</v>
      </c>
      <c r="B103" s="68">
        <v>12</v>
      </c>
      <c r="C103" s="68">
        <v>1012022</v>
      </c>
      <c r="D103" s="68" t="str">
        <f>VLOOKUP(C103,[1]institucion!$A:$B,2,FALSE)</f>
        <v>Teatri Kombetar (3535)</v>
      </c>
      <c r="E103" s="72" t="s">
        <v>0</v>
      </c>
      <c r="F103" s="72">
        <v>8230</v>
      </c>
      <c r="G103" s="72" t="str">
        <f>VLOOKUP(F103,[1]programet!$A:$B,2,FALSE)</f>
        <v xml:space="preserve">Arti dhe Kultura </v>
      </c>
      <c r="H103" s="72">
        <v>602</v>
      </c>
      <c r="I103" s="72" t="str">
        <f>VLOOKUP(H103,[1]llogarite!$A:$B,2,FALSE)</f>
        <v>Mallra dhe
Sherbime</v>
      </c>
      <c r="J103" s="72">
        <v>3535</v>
      </c>
      <c r="K103" s="72" t="s">
        <v>10</v>
      </c>
      <c r="L103" s="72" t="str">
        <f>VLOOKUP(K103,[1]produkt!$A:$B,2,FALSE)</f>
        <v>Premiera dhe shfaqje artistike të zhanrit skenik teatror klasik dhe bashkëkohor.</v>
      </c>
      <c r="M103" s="73">
        <v>12500002</v>
      </c>
      <c r="N103" s="73">
        <v>0.49</v>
      </c>
      <c r="O103" s="73">
        <v>12499365.710000001</v>
      </c>
      <c r="P103" s="73">
        <v>635.79999999999995</v>
      </c>
      <c r="Q103" s="90">
        <f t="shared" si="4"/>
        <v>0.99994909680814459</v>
      </c>
    </row>
    <row r="104" spans="1:17" x14ac:dyDescent="0.25">
      <c r="A104" s="68">
        <v>1</v>
      </c>
      <c r="B104" s="68">
        <v>12</v>
      </c>
      <c r="C104" s="68">
        <v>1012022</v>
      </c>
      <c r="D104" s="68" t="str">
        <f>VLOOKUP(C104,[1]institucion!$A:$B,2,FALSE)</f>
        <v>Teatri Kombetar (3535)</v>
      </c>
      <c r="E104" s="72" t="s">
        <v>20</v>
      </c>
      <c r="F104" s="72">
        <v>8230</v>
      </c>
      <c r="G104" s="72" t="str">
        <f>VLOOKUP(F104,[1]programet!$A:$B,2,FALSE)</f>
        <v xml:space="preserve">Arti dhe Kultura </v>
      </c>
      <c r="H104" s="72">
        <v>602</v>
      </c>
      <c r="I104" s="72" t="str">
        <f>VLOOKUP(H104,[1]llogarite!$A:$B,2,FALSE)</f>
        <v>Mallra dhe
Sherbime</v>
      </c>
      <c r="J104" s="72">
        <v>3535</v>
      </c>
      <c r="K104" s="72" t="s">
        <v>10</v>
      </c>
      <c r="L104" s="72" t="str">
        <f>VLOOKUP(K104,[1]produkt!$A:$B,2,FALSE)</f>
        <v>Premiera dhe shfaqje artistike të zhanrit skenik teatror klasik dhe bashkëkohor.</v>
      </c>
      <c r="M104" s="73">
        <v>2500000</v>
      </c>
      <c r="N104" s="73">
        <v>0</v>
      </c>
      <c r="O104" s="73">
        <v>1294219</v>
      </c>
      <c r="P104" s="73">
        <v>1205781</v>
      </c>
      <c r="Q104" s="90">
        <f t="shared" si="4"/>
        <v>0.51768760000000003</v>
      </c>
    </row>
    <row r="105" spans="1:17" x14ac:dyDescent="0.25">
      <c r="A105" s="68">
        <v>1</v>
      </c>
      <c r="B105" s="68">
        <v>12</v>
      </c>
      <c r="C105" s="68">
        <v>1012024</v>
      </c>
      <c r="D105" s="68" t="str">
        <f>VLOOKUP(C105,[1]institucion!$A:$B,2,FALSE)</f>
        <v>Teatri Operas dhe Baletit (3535)</v>
      </c>
      <c r="E105" s="72" t="s">
        <v>0</v>
      </c>
      <c r="F105" s="72">
        <v>8230</v>
      </c>
      <c r="G105" s="72" t="str">
        <f>VLOOKUP(F105,[1]programet!$A:$B,2,FALSE)</f>
        <v xml:space="preserve">Arti dhe Kultura </v>
      </c>
      <c r="H105" s="72">
        <v>602</v>
      </c>
      <c r="I105" s="72" t="str">
        <f>VLOOKUP(H105,[1]llogarite!$A:$B,2,FALSE)</f>
        <v>Mallra dhe
Sherbime</v>
      </c>
      <c r="J105" s="72">
        <v>3535</v>
      </c>
      <c r="K105" s="72" t="s">
        <v>9</v>
      </c>
      <c r="L105" s="72" t="str">
        <f>VLOOKUP(K105,[1]produkt!$A:$B,2,FALSE)</f>
        <v>Premiera dhe shfaqje artistike të zhanrit skenik operistik, koreografik dhe folklorit kombëtar.</v>
      </c>
      <c r="M105" s="73">
        <v>23859367</v>
      </c>
      <c r="N105" s="73">
        <v>84</v>
      </c>
      <c r="O105" s="73">
        <v>23859283</v>
      </c>
      <c r="P105" s="73">
        <v>0</v>
      </c>
      <c r="Q105" s="90">
        <f t="shared" si="4"/>
        <v>0.9999964793701358</v>
      </c>
    </row>
    <row r="106" spans="1:17" x14ac:dyDescent="0.25">
      <c r="A106" s="68">
        <v>1</v>
      </c>
      <c r="B106" s="68">
        <v>12</v>
      </c>
      <c r="C106" s="68">
        <v>1012024</v>
      </c>
      <c r="D106" s="68" t="str">
        <f>VLOOKUP(C106,[1]institucion!$A:$B,2,FALSE)</f>
        <v>Teatri Operas dhe Baletit (3535)</v>
      </c>
      <c r="E106" s="72" t="s">
        <v>20</v>
      </c>
      <c r="F106" s="72">
        <v>8230</v>
      </c>
      <c r="G106" s="72" t="str">
        <f>VLOOKUP(F106,[1]programet!$A:$B,2,FALSE)</f>
        <v xml:space="preserve">Arti dhe Kultura </v>
      </c>
      <c r="H106" s="72">
        <v>602</v>
      </c>
      <c r="I106" s="72" t="str">
        <f>VLOOKUP(H106,[1]llogarite!$A:$B,2,FALSE)</f>
        <v>Mallra dhe
Sherbime</v>
      </c>
      <c r="J106" s="72">
        <v>3535</v>
      </c>
      <c r="K106" s="72" t="s">
        <v>9</v>
      </c>
      <c r="L106" s="72" t="str">
        <f>VLOOKUP(K106,[1]produkt!$A:$B,2,FALSE)</f>
        <v>Premiera dhe shfaqje artistike të zhanrit skenik operistik, koreografik dhe folklorit kombëtar.</v>
      </c>
      <c r="M106" s="73">
        <v>8000000</v>
      </c>
      <c r="N106" s="73">
        <v>0</v>
      </c>
      <c r="O106" s="73">
        <v>8000000</v>
      </c>
      <c r="P106" s="73">
        <v>0</v>
      </c>
      <c r="Q106" s="90">
        <f t="shared" si="4"/>
        <v>1</v>
      </c>
    </row>
    <row r="107" spans="1:17" x14ac:dyDescent="0.25">
      <c r="A107" s="68">
        <v>1</v>
      </c>
      <c r="B107" s="68">
        <v>12</v>
      </c>
      <c r="C107" s="68">
        <v>1012025</v>
      </c>
      <c r="D107" s="68" t="str">
        <f>VLOOKUP(C107,[1]institucion!$A:$B,2,FALSE)</f>
        <v>Biblioteka kombetare (3535)</v>
      </c>
      <c r="E107" s="72" t="s">
        <v>0</v>
      </c>
      <c r="F107" s="72">
        <v>8230</v>
      </c>
      <c r="G107" s="72" t="str">
        <f>VLOOKUP(F107,[1]programet!$A:$B,2,FALSE)</f>
        <v xml:space="preserve">Arti dhe Kultura </v>
      </c>
      <c r="H107" s="72">
        <v>602</v>
      </c>
      <c r="I107" s="72" t="str">
        <f>VLOOKUP(H107,[1]llogarite!$A:$B,2,FALSE)</f>
        <v>Mallra dhe
Sherbime</v>
      </c>
      <c r="J107" s="72">
        <v>3535</v>
      </c>
      <c r="K107" s="72" t="s">
        <v>1</v>
      </c>
      <c r="L107" s="72" t="str">
        <f>VLOOKUP(K107,[1]produkt!$A:$B,2,FALSE)</f>
        <v>Veprimtari dhe shërbime te integruara dhe inovative per qytetaret përdorues dhe frekuentues te koleksioneve bibliotekare</v>
      </c>
      <c r="M107" s="73">
        <v>16494000</v>
      </c>
      <c r="N107" s="73">
        <v>0</v>
      </c>
      <c r="O107" s="73">
        <v>16179852</v>
      </c>
      <c r="P107" s="73">
        <v>314148</v>
      </c>
      <c r="Q107" s="90">
        <f t="shared" si="4"/>
        <v>0.9809538013823208</v>
      </c>
    </row>
    <row r="108" spans="1:17" x14ac:dyDescent="0.25">
      <c r="A108" s="68">
        <v>1</v>
      </c>
      <c r="B108" s="68">
        <v>12</v>
      </c>
      <c r="C108" s="68">
        <v>1012025</v>
      </c>
      <c r="D108" s="68" t="str">
        <f>VLOOKUP(C108,[1]institucion!$A:$B,2,FALSE)</f>
        <v>Biblioteka kombetare (3535)</v>
      </c>
      <c r="E108" s="72" t="s">
        <v>20</v>
      </c>
      <c r="F108" s="72">
        <v>8230</v>
      </c>
      <c r="G108" s="72" t="str">
        <f>VLOOKUP(F108,[1]programet!$A:$B,2,FALSE)</f>
        <v xml:space="preserve">Arti dhe Kultura </v>
      </c>
      <c r="H108" s="72">
        <v>602</v>
      </c>
      <c r="I108" s="72" t="str">
        <f>VLOOKUP(H108,[1]llogarite!$A:$B,2,FALSE)</f>
        <v>Mallra dhe
Sherbime</v>
      </c>
      <c r="J108" s="72">
        <v>3535</v>
      </c>
      <c r="K108" s="72" t="s">
        <v>1</v>
      </c>
      <c r="L108" s="72" t="str">
        <f>VLOOKUP(K108,[1]produkt!$A:$B,2,FALSE)</f>
        <v>Veprimtari dhe shërbime te integruara dhe inovative per qytetaret përdorues dhe frekuentues te koleksioneve bibliotekare</v>
      </c>
      <c r="M108" s="73">
        <v>140000</v>
      </c>
      <c r="N108" s="73">
        <v>0</v>
      </c>
      <c r="O108" s="73">
        <v>10000</v>
      </c>
      <c r="P108" s="73">
        <v>130000</v>
      </c>
      <c r="Q108" s="90">
        <f t="shared" si="4"/>
        <v>7.1428571428571425E-2</v>
      </c>
    </row>
    <row r="109" spans="1:17" x14ac:dyDescent="0.25">
      <c r="A109" s="68">
        <v>1</v>
      </c>
      <c r="B109" s="68">
        <v>12</v>
      </c>
      <c r="C109" s="68">
        <v>1012090</v>
      </c>
      <c r="D109" s="68" t="str">
        <f>VLOOKUP(C109,[1]institucion!$A:$B,2,FALSE)</f>
        <v>Teatri Kombetar i Komedise (3535)</v>
      </c>
      <c r="E109" s="72" t="s">
        <v>0</v>
      </c>
      <c r="F109" s="72">
        <v>8230</v>
      </c>
      <c r="G109" s="72" t="str">
        <f>VLOOKUP(F109,[1]programet!$A:$B,2,FALSE)</f>
        <v xml:space="preserve">Arti dhe Kultura </v>
      </c>
      <c r="H109" s="72">
        <v>602</v>
      </c>
      <c r="I109" s="72" t="str">
        <f>VLOOKUP(H109,[1]llogarite!$A:$B,2,FALSE)</f>
        <v>Mallra dhe
Sherbime</v>
      </c>
      <c r="J109" s="72">
        <v>3535</v>
      </c>
      <c r="K109" s="72" t="s">
        <v>11</v>
      </c>
      <c r="L109" s="72" t="str">
        <f>VLOOKUP(K109,[1]produkt!$A:$B,2,FALSE)</f>
        <v>Premiera dhe shfaqje artistike të zhanrit skenik teatror eksperimental klasik dhe bashkëkohor.</v>
      </c>
      <c r="M109" s="73">
        <v>2000000</v>
      </c>
      <c r="N109" s="73">
        <v>0</v>
      </c>
      <c r="O109" s="73">
        <v>1888462</v>
      </c>
      <c r="P109" s="73">
        <v>111538</v>
      </c>
      <c r="Q109" s="90">
        <f t="shared" si="4"/>
        <v>0.94423100000000004</v>
      </c>
    </row>
    <row r="110" spans="1:17" x14ac:dyDescent="0.25">
      <c r="A110" s="68">
        <v>1</v>
      </c>
      <c r="B110" s="68">
        <v>12</v>
      </c>
      <c r="C110" s="68">
        <v>1012090</v>
      </c>
      <c r="D110" s="68" t="str">
        <f>VLOOKUP(C110,[1]institucion!$A:$B,2,FALSE)</f>
        <v>Teatri Kombetar i Komedise (3535)</v>
      </c>
      <c r="E110" s="72" t="s">
        <v>20</v>
      </c>
      <c r="F110" s="72">
        <v>8230</v>
      </c>
      <c r="G110" s="72" t="str">
        <f>VLOOKUP(F110,[1]programet!$A:$B,2,FALSE)</f>
        <v xml:space="preserve">Arti dhe Kultura </v>
      </c>
      <c r="H110" s="72">
        <v>602</v>
      </c>
      <c r="I110" s="72" t="str">
        <f>VLOOKUP(H110,[1]llogarite!$A:$B,2,FALSE)</f>
        <v>Mallra dhe
Sherbime</v>
      </c>
      <c r="J110" s="72">
        <v>3535</v>
      </c>
      <c r="K110" s="72" t="s">
        <v>11</v>
      </c>
      <c r="L110" s="72" t="str">
        <f>VLOOKUP(K110,[1]produkt!$A:$B,2,FALSE)</f>
        <v>Premiera dhe shfaqje artistike të zhanrit skenik teatror eksperimental klasik dhe bashkëkohor.</v>
      </c>
      <c r="M110" s="73">
        <v>2300000</v>
      </c>
      <c r="N110" s="73">
        <v>0</v>
      </c>
      <c r="O110" s="73">
        <v>666940</v>
      </c>
      <c r="P110" s="73">
        <v>1633060</v>
      </c>
      <c r="Q110" s="90">
        <f t="shared" si="4"/>
        <v>0.28997391304347825</v>
      </c>
    </row>
    <row r="111" spans="1:17" x14ac:dyDescent="0.25">
      <c r="A111" s="68">
        <v>1</v>
      </c>
      <c r="B111" s="68">
        <v>12</v>
      </c>
      <c r="C111" s="68">
        <v>1012092</v>
      </c>
      <c r="D111" s="68" t="str">
        <f>VLOOKUP(C111,[1]institucion!$A:$B,2,FALSE)</f>
        <v>Cirku Kombetar (3535)</v>
      </c>
      <c r="E111" s="72" t="s">
        <v>0</v>
      </c>
      <c r="F111" s="72">
        <v>8230</v>
      </c>
      <c r="G111" s="72" t="str">
        <f>VLOOKUP(F111,[1]programet!$A:$B,2,FALSE)</f>
        <v xml:space="preserve">Arti dhe Kultura </v>
      </c>
      <c r="H111" s="72">
        <v>602</v>
      </c>
      <c r="I111" s="72" t="str">
        <f>VLOOKUP(H111,[1]llogarite!$A:$B,2,FALSE)</f>
        <v>Mallra dhe
Sherbime</v>
      </c>
      <c r="J111" s="72">
        <v>3535</v>
      </c>
      <c r="K111" s="72" t="s">
        <v>14</v>
      </c>
      <c r="L111" s="72" t="str">
        <f>VLOOKUP(K111,[1]produkt!$A:$B,2,FALSE)</f>
        <v>Veprimtari artistike në zhanrin e cirkut si dhe eksperimentimin  e formave  të reja të shprehjes skenike bashkëkohore.</v>
      </c>
      <c r="M111" s="73">
        <v>10886000</v>
      </c>
      <c r="N111" s="73">
        <v>0</v>
      </c>
      <c r="O111" s="73">
        <v>9745120</v>
      </c>
      <c r="P111" s="73">
        <v>1140880</v>
      </c>
      <c r="Q111" s="90">
        <f t="shared" si="4"/>
        <v>0.89519750137791654</v>
      </c>
    </row>
    <row r="112" spans="1:17" x14ac:dyDescent="0.25">
      <c r="A112" s="68">
        <v>1</v>
      </c>
      <c r="B112" s="68">
        <v>12</v>
      </c>
      <c r="C112" s="68">
        <v>1012092</v>
      </c>
      <c r="D112" s="68" t="str">
        <f>VLOOKUP(C112,[1]institucion!$A:$B,2,FALSE)</f>
        <v>Cirku Kombetar (3535)</v>
      </c>
      <c r="E112" s="72" t="s">
        <v>20</v>
      </c>
      <c r="F112" s="72">
        <v>8230</v>
      </c>
      <c r="G112" s="72" t="str">
        <f>VLOOKUP(F112,[1]programet!$A:$B,2,FALSE)</f>
        <v xml:space="preserve">Arti dhe Kultura </v>
      </c>
      <c r="H112" s="72">
        <v>602</v>
      </c>
      <c r="I112" s="72" t="str">
        <f>VLOOKUP(H112,[1]llogarite!$A:$B,2,FALSE)</f>
        <v>Mallra dhe
Sherbime</v>
      </c>
      <c r="J112" s="72">
        <v>3535</v>
      </c>
      <c r="K112" s="72" t="s">
        <v>14</v>
      </c>
      <c r="L112" s="72" t="str">
        <f>VLOOKUP(K112,[1]produkt!$A:$B,2,FALSE)</f>
        <v>Veprimtari artistike në zhanrin e cirkut si dhe eksperimentimin  e formave  të reja të shprehjes skenike bashkëkohore.</v>
      </c>
      <c r="M112" s="73">
        <v>400000</v>
      </c>
      <c r="N112" s="73">
        <v>0</v>
      </c>
      <c r="O112" s="73">
        <v>0</v>
      </c>
      <c r="P112" s="73">
        <v>400000</v>
      </c>
      <c r="Q112" s="90">
        <f t="shared" si="4"/>
        <v>0</v>
      </c>
    </row>
    <row r="113" spans="1:17" x14ac:dyDescent="0.25">
      <c r="A113" s="68">
        <v>1</v>
      </c>
      <c r="B113" s="68">
        <v>12</v>
      </c>
      <c r="C113" s="68">
        <v>1012100</v>
      </c>
      <c r="D113" s="68" t="str">
        <f>VLOOKUP(C113,[1]institucion!$A:$B,2,FALSE)</f>
        <v>Qendra Kombetare e Librit dhe Leximit(3535)</v>
      </c>
      <c r="E113" s="72" t="s">
        <v>0</v>
      </c>
      <c r="F113" s="72">
        <v>8230</v>
      </c>
      <c r="G113" s="72" t="str">
        <f>VLOOKUP(F113,[1]programet!$A:$B,2,FALSE)</f>
        <v xml:space="preserve">Arti dhe Kultura </v>
      </c>
      <c r="H113" s="72">
        <v>602</v>
      </c>
      <c r="I113" s="72" t="str">
        <f>VLOOKUP(H113,[1]llogarite!$A:$B,2,FALSE)</f>
        <v>Mallra dhe
Sherbime</v>
      </c>
      <c r="J113" s="72">
        <v>3535</v>
      </c>
      <c r="K113" s="72" t="s">
        <v>16</v>
      </c>
      <c r="L113" s="72" t="str">
        <f>VLOOKUP(K113,[1]produkt!$A:$B,2,FALSE)</f>
        <v>Aktivitete me fokus promovimin e krijimtarisë letrare</v>
      </c>
      <c r="M113" s="73">
        <v>3415000</v>
      </c>
      <c r="N113" s="73">
        <v>0</v>
      </c>
      <c r="O113" s="73">
        <v>3398045</v>
      </c>
      <c r="P113" s="73">
        <v>16955</v>
      </c>
      <c r="Q113" s="90">
        <f t="shared" si="4"/>
        <v>0.99503513909224006</v>
      </c>
    </row>
    <row r="114" spans="1:17" x14ac:dyDescent="0.25">
      <c r="A114" s="68">
        <v>11</v>
      </c>
      <c r="B114" s="68">
        <v>12</v>
      </c>
      <c r="C114" s="68">
        <v>2011001</v>
      </c>
      <c r="D114" s="70" t="s">
        <v>36</v>
      </c>
      <c r="E114" s="72" t="s">
        <v>0</v>
      </c>
      <c r="F114" s="72">
        <v>8220</v>
      </c>
      <c r="G114" s="72" t="str">
        <f>VLOOKUP(F114,[1]programet!$A:$B,2,FALSE)</f>
        <v xml:space="preserve">Trashegimia Kulturore dhe Muzete </v>
      </c>
      <c r="H114" s="72">
        <v>602</v>
      </c>
      <c r="I114" s="72" t="str">
        <f>VLOOKUP(H114,[1]llogarite!$A:$B,2,FALSE)</f>
        <v>Mallra dhe
Sherbime</v>
      </c>
      <c r="J114" s="72">
        <v>1111</v>
      </c>
      <c r="K114" s="72" t="s">
        <v>7</v>
      </c>
      <c r="L114" s="72" t="str">
        <f>VLOOKUP(K114,[1]produkt!$A:$B,2,FALSE)</f>
        <v>Aktivitete të fushës së trashëgimisë jomateriale</v>
      </c>
      <c r="M114" s="73">
        <v>1000000</v>
      </c>
      <c r="N114" s="73">
        <v>0</v>
      </c>
      <c r="O114" s="73">
        <v>1000000</v>
      </c>
      <c r="P114" s="73">
        <v>0</v>
      </c>
      <c r="Q114" s="90">
        <f t="shared" si="4"/>
        <v>1</v>
      </c>
    </row>
    <row r="115" spans="1:17" x14ac:dyDescent="0.25">
      <c r="A115" s="68">
        <v>15</v>
      </c>
      <c r="B115" s="68">
        <v>12</v>
      </c>
      <c r="C115" s="68">
        <v>2015001</v>
      </c>
      <c r="D115" s="70" t="s">
        <v>36</v>
      </c>
      <c r="E115" s="72" t="s">
        <v>0</v>
      </c>
      <c r="F115" s="72">
        <v>8220</v>
      </c>
      <c r="G115" s="72" t="str">
        <f>VLOOKUP(F115,[1]programet!$A:$B,2,FALSE)</f>
        <v xml:space="preserve">Trashegimia Kulturore dhe Muzete </v>
      </c>
      <c r="H115" s="72">
        <v>602</v>
      </c>
      <c r="I115" s="72" t="str">
        <f>VLOOKUP(H115,[1]llogarite!$A:$B,2,FALSE)</f>
        <v>Mallra dhe
Sherbime</v>
      </c>
      <c r="J115" s="72">
        <v>1515</v>
      </c>
      <c r="K115" s="72" t="s">
        <v>7</v>
      </c>
      <c r="L115" s="72" t="str">
        <f>VLOOKUP(K115,[1]produkt!$A:$B,2,FALSE)</f>
        <v>Aktivitete të fushës së trashëgimisë jomateriale</v>
      </c>
      <c r="M115" s="73">
        <v>1000000</v>
      </c>
      <c r="N115" s="73">
        <v>0</v>
      </c>
      <c r="O115" s="73">
        <v>1000000</v>
      </c>
      <c r="P115" s="73">
        <v>0</v>
      </c>
      <c r="Q115" s="90">
        <f t="shared" si="4"/>
        <v>1</v>
      </c>
    </row>
    <row r="116" spans="1:17" x14ac:dyDescent="0.25">
      <c r="A116" s="68">
        <v>18</v>
      </c>
      <c r="B116" s="68">
        <v>12</v>
      </c>
      <c r="C116" s="68">
        <v>2018001</v>
      </c>
      <c r="D116" s="70" t="s">
        <v>36</v>
      </c>
      <c r="E116" s="72" t="s">
        <v>0</v>
      </c>
      <c r="F116" s="72">
        <v>8220</v>
      </c>
      <c r="G116" s="72" t="str">
        <f>VLOOKUP(F116,[1]programet!$A:$B,2,FALSE)</f>
        <v xml:space="preserve">Trashegimia Kulturore dhe Muzete </v>
      </c>
      <c r="H116" s="72">
        <v>602</v>
      </c>
      <c r="I116" s="72" t="str">
        <f>VLOOKUP(H116,[1]llogarite!$A:$B,2,FALSE)</f>
        <v>Mallra dhe
Sherbime</v>
      </c>
      <c r="J116" s="72">
        <v>1818</v>
      </c>
      <c r="K116" s="72" t="s">
        <v>7</v>
      </c>
      <c r="L116" s="72" t="str">
        <f>VLOOKUP(K116,[1]produkt!$A:$B,2,FALSE)</f>
        <v>Aktivitete të fushës së trashëgimisë jomateriale</v>
      </c>
      <c r="M116" s="73">
        <v>1000000</v>
      </c>
      <c r="N116" s="73">
        <v>0</v>
      </c>
      <c r="O116" s="73">
        <v>1000000</v>
      </c>
      <c r="P116" s="73">
        <v>0</v>
      </c>
      <c r="Q116" s="90">
        <f t="shared" si="4"/>
        <v>1</v>
      </c>
    </row>
    <row r="117" spans="1:17" x14ac:dyDescent="0.25">
      <c r="A117" s="68">
        <v>20</v>
      </c>
      <c r="B117" s="68">
        <v>12</v>
      </c>
      <c r="C117" s="68">
        <v>2020001</v>
      </c>
      <c r="D117" s="70" t="s">
        <v>36</v>
      </c>
      <c r="E117" s="72" t="s">
        <v>0</v>
      </c>
      <c r="F117" s="72">
        <v>8220</v>
      </c>
      <c r="G117" s="72" t="str">
        <f>VLOOKUP(F117,[1]programet!$A:$B,2,FALSE)</f>
        <v xml:space="preserve">Trashegimia Kulturore dhe Muzete </v>
      </c>
      <c r="H117" s="72">
        <v>602</v>
      </c>
      <c r="I117" s="72" t="str">
        <f>VLOOKUP(H117,[1]llogarite!$A:$B,2,FALSE)</f>
        <v>Mallra dhe
Sherbime</v>
      </c>
      <c r="J117" s="72">
        <v>2020</v>
      </c>
      <c r="K117" s="72" t="s">
        <v>7</v>
      </c>
      <c r="L117" s="72" t="str">
        <f>VLOOKUP(K117,[1]produkt!$A:$B,2,FALSE)</f>
        <v>Aktivitete të fushës së trashëgimisë jomateriale</v>
      </c>
      <c r="M117" s="73">
        <v>1000000</v>
      </c>
      <c r="N117" s="73">
        <v>0</v>
      </c>
      <c r="O117" s="73">
        <v>1000000</v>
      </c>
      <c r="P117" s="73">
        <v>0</v>
      </c>
      <c r="Q117" s="90">
        <f t="shared" si="4"/>
        <v>1</v>
      </c>
    </row>
    <row r="118" spans="1:17" x14ac:dyDescent="0.25">
      <c r="A118" s="68">
        <v>33</v>
      </c>
      <c r="B118" s="68">
        <v>12</v>
      </c>
      <c r="C118" s="68">
        <v>2033001</v>
      </c>
      <c r="D118" s="70" t="s">
        <v>36</v>
      </c>
      <c r="E118" s="72" t="s">
        <v>0</v>
      </c>
      <c r="F118" s="72">
        <v>8220</v>
      </c>
      <c r="G118" s="72" t="str">
        <f>VLOOKUP(F118,[1]programet!$A:$B,2,FALSE)</f>
        <v xml:space="preserve">Trashegimia Kulturore dhe Muzete </v>
      </c>
      <c r="H118" s="72">
        <v>602</v>
      </c>
      <c r="I118" s="72" t="str">
        <f>VLOOKUP(H118,[1]llogarite!$A:$B,2,FALSE)</f>
        <v>Mallra dhe
Sherbime</v>
      </c>
      <c r="J118" s="72">
        <v>3333</v>
      </c>
      <c r="K118" s="72" t="s">
        <v>7</v>
      </c>
      <c r="L118" s="72" t="str">
        <f>VLOOKUP(K118,[1]produkt!$A:$B,2,FALSE)</f>
        <v>Aktivitete të fushës së trashëgimisë jomateriale</v>
      </c>
      <c r="M118" s="73">
        <v>1000000</v>
      </c>
      <c r="N118" s="73">
        <v>0</v>
      </c>
      <c r="O118" s="73">
        <v>1000000</v>
      </c>
      <c r="P118" s="73">
        <v>0</v>
      </c>
      <c r="Q118" s="90">
        <f t="shared" si="4"/>
        <v>1</v>
      </c>
    </row>
    <row r="119" spans="1:17" x14ac:dyDescent="0.25">
      <c r="A119" s="68">
        <v>35</v>
      </c>
      <c r="B119" s="68">
        <v>12</v>
      </c>
      <c r="C119" s="68">
        <v>2035001</v>
      </c>
      <c r="D119" s="70" t="s">
        <v>36</v>
      </c>
      <c r="E119" s="72" t="s">
        <v>0</v>
      </c>
      <c r="F119" s="72">
        <v>8220</v>
      </c>
      <c r="G119" s="72" t="str">
        <f>VLOOKUP(F119,[1]programet!$A:$B,2,FALSE)</f>
        <v xml:space="preserve">Trashegimia Kulturore dhe Muzete </v>
      </c>
      <c r="H119" s="72">
        <v>602</v>
      </c>
      <c r="I119" s="72" t="str">
        <f>VLOOKUP(H119,[1]llogarite!$A:$B,2,FALSE)</f>
        <v>Mallra dhe
Sherbime</v>
      </c>
      <c r="J119" s="72">
        <v>3535</v>
      </c>
      <c r="K119" s="72" t="s">
        <v>7</v>
      </c>
      <c r="L119" s="72" t="str">
        <f>VLOOKUP(K119,[1]produkt!$A:$B,2,FALSE)</f>
        <v>Aktivitete të fushës së trashëgimisë jomateriale</v>
      </c>
      <c r="M119" s="73">
        <v>1000000</v>
      </c>
      <c r="N119" s="73">
        <v>0</v>
      </c>
      <c r="O119" s="73">
        <v>965000</v>
      </c>
      <c r="P119" s="73">
        <v>35000</v>
      </c>
      <c r="Q119" s="90">
        <f t="shared" si="4"/>
        <v>0.96499999999999997</v>
      </c>
    </row>
    <row r="120" spans="1:17" x14ac:dyDescent="0.25">
      <c r="A120" s="68">
        <v>37</v>
      </c>
      <c r="B120" s="68">
        <v>12</v>
      </c>
      <c r="C120" s="68">
        <v>2037001</v>
      </c>
      <c r="D120" s="70" t="s">
        <v>36</v>
      </c>
      <c r="E120" s="72" t="s">
        <v>0</v>
      </c>
      <c r="F120" s="72">
        <v>8220</v>
      </c>
      <c r="G120" s="72" t="str">
        <f>VLOOKUP(F120,[1]programet!$A:$B,2,FALSE)</f>
        <v xml:space="preserve">Trashegimia Kulturore dhe Muzete </v>
      </c>
      <c r="H120" s="72">
        <v>602</v>
      </c>
      <c r="I120" s="72" t="str">
        <f>VLOOKUP(H120,[1]llogarite!$A:$B,2,FALSE)</f>
        <v>Mallra dhe
Sherbime</v>
      </c>
      <c r="J120" s="72">
        <v>3737</v>
      </c>
      <c r="K120" s="72" t="s">
        <v>7</v>
      </c>
      <c r="L120" s="72" t="str">
        <f>VLOOKUP(K120,[1]produkt!$A:$B,2,FALSE)</f>
        <v>Aktivitete të fushës së trashëgimisë jomateriale</v>
      </c>
      <c r="M120" s="73">
        <v>1000000</v>
      </c>
      <c r="N120" s="73">
        <v>0</v>
      </c>
      <c r="O120" s="73">
        <v>0</v>
      </c>
      <c r="P120" s="73">
        <v>1000000</v>
      </c>
      <c r="Q120" s="90">
        <f t="shared" si="4"/>
        <v>0</v>
      </c>
    </row>
    <row r="121" spans="1:17" x14ac:dyDescent="0.25">
      <c r="A121" s="68">
        <v>42</v>
      </c>
      <c r="B121" s="68">
        <v>12</v>
      </c>
      <c r="C121" s="68">
        <v>2042001</v>
      </c>
      <c r="D121" s="70" t="s">
        <v>36</v>
      </c>
      <c r="E121" s="72" t="s">
        <v>0</v>
      </c>
      <c r="F121" s="72">
        <v>8220</v>
      </c>
      <c r="G121" s="72" t="str">
        <f>VLOOKUP(F121,[1]programet!$A:$B,2,FALSE)</f>
        <v xml:space="preserve">Trashegimia Kulturore dhe Muzete </v>
      </c>
      <c r="H121" s="72">
        <v>602</v>
      </c>
      <c r="I121" s="72" t="str">
        <f>VLOOKUP(H121,[1]llogarite!$A:$B,2,FALSE)</f>
        <v>Mallra dhe
Sherbime</v>
      </c>
      <c r="J121" s="72">
        <v>202</v>
      </c>
      <c r="K121" s="72" t="s">
        <v>7</v>
      </c>
      <c r="L121" s="72" t="str">
        <f>VLOOKUP(K121,[1]produkt!$A:$B,2,FALSE)</f>
        <v>Aktivitete të fushës së trashëgimisë jomateriale</v>
      </c>
      <c r="M121" s="73">
        <v>1000000</v>
      </c>
      <c r="N121" s="73">
        <v>0</v>
      </c>
      <c r="O121" s="73">
        <v>996500</v>
      </c>
      <c r="P121" s="73">
        <v>3500</v>
      </c>
      <c r="Q121" s="90">
        <f t="shared" si="4"/>
        <v>0.99650000000000005</v>
      </c>
    </row>
    <row r="122" spans="1:17" x14ac:dyDescent="0.25">
      <c r="A122" s="68">
        <v>46</v>
      </c>
      <c r="B122" s="68">
        <v>12</v>
      </c>
      <c r="C122" s="68">
        <v>2046001</v>
      </c>
      <c r="D122" s="70" t="s">
        <v>36</v>
      </c>
      <c r="E122" s="72" t="s">
        <v>0</v>
      </c>
      <c r="F122" s="72">
        <v>8220</v>
      </c>
      <c r="G122" s="72" t="str">
        <f>VLOOKUP(F122,[1]programet!$A:$B,2,FALSE)</f>
        <v xml:space="preserve">Trashegimia Kulturore dhe Muzete </v>
      </c>
      <c r="H122" s="72">
        <v>602</v>
      </c>
      <c r="I122" s="72" t="str">
        <f>VLOOKUP(H122,[1]llogarite!$A:$B,2,FALSE)</f>
        <v>Mallra dhe
Sherbime</v>
      </c>
      <c r="J122" s="72">
        <v>606</v>
      </c>
      <c r="K122" s="72" t="s">
        <v>7</v>
      </c>
      <c r="L122" s="72" t="str">
        <f>VLOOKUP(K122,[1]produkt!$A:$B,2,FALSE)</f>
        <v>Aktivitete të fushës së trashëgimisë jomateriale</v>
      </c>
      <c r="M122" s="73">
        <v>1000000</v>
      </c>
      <c r="N122" s="73">
        <v>0</v>
      </c>
      <c r="O122" s="73">
        <v>0</v>
      </c>
      <c r="P122" s="73">
        <v>1000000</v>
      </c>
      <c r="Q122" s="90">
        <f t="shared" si="4"/>
        <v>0</v>
      </c>
    </row>
    <row r="123" spans="1:17" x14ac:dyDescent="0.25">
      <c r="A123" s="68">
        <v>48</v>
      </c>
      <c r="B123" s="68">
        <v>12</v>
      </c>
      <c r="C123" s="68">
        <v>2048001</v>
      </c>
      <c r="D123" s="70" t="s">
        <v>36</v>
      </c>
      <c r="E123" s="72" t="s">
        <v>0</v>
      </c>
      <c r="F123" s="72">
        <v>8220</v>
      </c>
      <c r="G123" s="72" t="str">
        <f>VLOOKUP(F123,[1]programet!$A:$B,2,FALSE)</f>
        <v xml:space="preserve">Trashegimia Kulturore dhe Muzete </v>
      </c>
      <c r="H123" s="72">
        <v>602</v>
      </c>
      <c r="I123" s="72" t="str">
        <f>VLOOKUP(H123,[1]llogarite!$A:$B,2,FALSE)</f>
        <v>Mallra dhe
Sherbime</v>
      </c>
      <c r="J123" s="72">
        <v>808</v>
      </c>
      <c r="K123" s="72" t="s">
        <v>7</v>
      </c>
      <c r="L123" s="72" t="str">
        <f>VLOOKUP(K123,[1]produkt!$A:$B,2,FALSE)</f>
        <v>Aktivitete të fushës së trashëgimisë jomateriale</v>
      </c>
      <c r="M123" s="73">
        <v>1000000</v>
      </c>
      <c r="N123" s="73">
        <v>0</v>
      </c>
      <c r="O123" s="73">
        <v>1000000</v>
      </c>
      <c r="P123" s="73">
        <v>0</v>
      </c>
      <c r="Q123" s="90">
        <f t="shared" si="4"/>
        <v>1</v>
      </c>
    </row>
    <row r="124" spans="1:17" x14ac:dyDescent="0.25">
      <c r="A124" s="68">
        <v>49</v>
      </c>
      <c r="B124" s="68">
        <v>12</v>
      </c>
      <c r="C124" s="68">
        <v>2049001</v>
      </c>
      <c r="D124" s="70" t="s">
        <v>36</v>
      </c>
      <c r="E124" s="72" t="s">
        <v>0</v>
      </c>
      <c r="F124" s="72">
        <v>8220</v>
      </c>
      <c r="G124" s="72" t="str">
        <f>VLOOKUP(F124,[1]programet!$A:$B,2,FALSE)</f>
        <v xml:space="preserve">Trashegimia Kulturore dhe Muzete </v>
      </c>
      <c r="H124" s="72">
        <v>602</v>
      </c>
      <c r="I124" s="72" t="str">
        <f>VLOOKUP(H124,[1]llogarite!$A:$B,2,FALSE)</f>
        <v>Mallra dhe
Sherbime</v>
      </c>
      <c r="J124" s="72">
        <v>909</v>
      </c>
      <c r="K124" s="72" t="s">
        <v>7</v>
      </c>
      <c r="L124" s="72" t="str">
        <f>VLOOKUP(K124,[1]produkt!$A:$B,2,FALSE)</f>
        <v>Aktivitete të fushës së trashëgimisë jomateriale</v>
      </c>
      <c r="M124" s="73">
        <v>1000000</v>
      </c>
      <c r="N124" s="73">
        <v>0</v>
      </c>
      <c r="O124" s="73">
        <v>1000000</v>
      </c>
      <c r="P124" s="73">
        <v>0</v>
      </c>
      <c r="Q124" s="90">
        <f t="shared" si="4"/>
        <v>1</v>
      </c>
    </row>
    <row r="125" spans="1:17" x14ac:dyDescent="0.25">
      <c r="A125" s="68">
        <v>107</v>
      </c>
      <c r="B125" s="68">
        <v>12</v>
      </c>
      <c r="C125" s="68">
        <v>2107007</v>
      </c>
      <c r="D125" s="70" t="s">
        <v>36</v>
      </c>
      <c r="E125" s="72" t="s">
        <v>0</v>
      </c>
      <c r="F125" s="72">
        <v>8220</v>
      </c>
      <c r="G125" s="72" t="str">
        <f>VLOOKUP(F125,[1]programet!$A:$B,2,FALSE)</f>
        <v xml:space="preserve">Trashegimia Kulturore dhe Muzete </v>
      </c>
      <c r="H125" s="72">
        <v>602</v>
      </c>
      <c r="I125" s="72" t="str">
        <f>VLOOKUP(H125,[1]llogarite!$A:$B,2,FALSE)</f>
        <v>Mallra dhe
Sherbime</v>
      </c>
      <c r="J125" s="72">
        <v>707</v>
      </c>
      <c r="K125" s="72" t="s">
        <v>7</v>
      </c>
      <c r="L125" s="72" t="str">
        <f>VLOOKUP(K125,[1]produkt!$A:$B,2,FALSE)</f>
        <v>Aktivitete të fushës së trashëgimisë jomateriale</v>
      </c>
      <c r="M125" s="73">
        <v>400000</v>
      </c>
      <c r="N125" s="73">
        <v>0</v>
      </c>
      <c r="O125" s="73">
        <v>400000</v>
      </c>
      <c r="P125" s="73">
        <v>0</v>
      </c>
      <c r="Q125" s="90">
        <f t="shared" si="4"/>
        <v>1</v>
      </c>
    </row>
    <row r="126" spans="1:17" x14ac:dyDescent="0.25">
      <c r="A126" s="68">
        <v>123</v>
      </c>
      <c r="B126" s="68">
        <v>12</v>
      </c>
      <c r="C126" s="68">
        <v>2123001</v>
      </c>
      <c r="D126" s="70" t="s">
        <v>36</v>
      </c>
      <c r="E126" s="72" t="s">
        <v>0</v>
      </c>
      <c r="F126" s="72">
        <v>8220</v>
      </c>
      <c r="G126" s="72" t="str">
        <f>VLOOKUP(F126,[1]programet!$A:$B,2,FALSE)</f>
        <v xml:space="preserve">Trashegimia Kulturore dhe Muzete </v>
      </c>
      <c r="H126" s="72">
        <v>602</v>
      </c>
      <c r="I126" s="72" t="str">
        <f>VLOOKUP(H126,[1]llogarite!$A:$B,2,FALSE)</f>
        <v>Mallra dhe
Sherbime</v>
      </c>
      <c r="J126" s="72">
        <v>716</v>
      </c>
      <c r="K126" s="72" t="s">
        <v>7</v>
      </c>
      <c r="L126" s="72" t="str">
        <f>VLOOKUP(K126,[1]produkt!$A:$B,2,FALSE)</f>
        <v>Aktivitete të fushës së trashëgimisë jomateriale</v>
      </c>
      <c r="M126" s="73">
        <v>500000</v>
      </c>
      <c r="N126" s="73">
        <v>0</v>
      </c>
      <c r="O126" s="73">
        <v>485500</v>
      </c>
      <c r="P126" s="73">
        <v>14500</v>
      </c>
      <c r="Q126" s="90">
        <f t="shared" si="4"/>
        <v>0.97099999999999997</v>
      </c>
    </row>
    <row r="127" spans="1:17" x14ac:dyDescent="0.25">
      <c r="A127" s="86"/>
      <c r="B127" s="86"/>
      <c r="C127" s="86"/>
      <c r="D127" s="86"/>
      <c r="E127" s="78"/>
      <c r="F127" s="78"/>
      <c r="G127" s="78" t="s">
        <v>154</v>
      </c>
      <c r="H127" s="78"/>
      <c r="I127" s="78"/>
      <c r="J127" s="78"/>
      <c r="K127" s="78"/>
      <c r="L127" s="78"/>
      <c r="M127" s="79">
        <f>SUM(M62:M126)</f>
        <v>470052345</v>
      </c>
      <c r="N127" s="79">
        <f t="shared" ref="N127:P127" si="5">SUM(N62:N126)</f>
        <v>7574185.6900000004</v>
      </c>
      <c r="O127" s="79">
        <f t="shared" si="5"/>
        <v>406750562.93000001</v>
      </c>
      <c r="P127" s="79">
        <f t="shared" si="5"/>
        <v>55727596.379999988</v>
      </c>
      <c r="Q127" s="91">
        <f t="shared" si="4"/>
        <v>0.86533035577133433</v>
      </c>
    </row>
    <row r="128" spans="1:17" x14ac:dyDescent="0.25">
      <c r="A128" s="68">
        <v>1</v>
      </c>
      <c r="B128" s="68">
        <v>12</v>
      </c>
      <c r="C128" s="68">
        <v>1012001</v>
      </c>
      <c r="D128" s="68" t="str">
        <f>VLOOKUP(C128,[1]institucion!$A:$B,2,FALSE)</f>
        <v>Aparati i Ministrise se Ekonomise, Kultures dhe Inovacionit (3535)</v>
      </c>
      <c r="E128" s="72" t="s">
        <v>0</v>
      </c>
      <c r="F128" s="72">
        <v>8220</v>
      </c>
      <c r="G128" s="72" t="str">
        <f>VLOOKUP(F128,[1]programet!$A:$B,2,FALSE)</f>
        <v xml:space="preserve">Trashegimia Kulturore dhe Muzete </v>
      </c>
      <c r="H128" s="72">
        <v>604</v>
      </c>
      <c r="I128" s="72" t="str">
        <f>VLOOKUP(H128,[1]llogarite!$A:$B,2,FALSE)</f>
        <v>Te Tjera
Transfer.Korrente Brendshme</v>
      </c>
      <c r="J128" s="72">
        <v>3535</v>
      </c>
      <c r="K128" s="72" t="s">
        <v>7</v>
      </c>
      <c r="L128" s="72" t="str">
        <f>VLOOKUP(K128,[1]produkt!$A:$B,2,FALSE)</f>
        <v>Aktivitete të fushës së trashëgimisë jomateriale</v>
      </c>
      <c r="M128" s="73">
        <v>158596200</v>
      </c>
      <c r="N128" s="73">
        <v>0</v>
      </c>
      <c r="O128" s="73">
        <v>157147882</v>
      </c>
      <c r="P128" s="73">
        <v>1448318</v>
      </c>
      <c r="Q128" s="90">
        <f t="shared" si="4"/>
        <v>0.99086788964678851</v>
      </c>
    </row>
    <row r="129" spans="1:17" x14ac:dyDescent="0.25">
      <c r="A129" s="68">
        <v>1</v>
      </c>
      <c r="B129" s="68">
        <v>12</v>
      </c>
      <c r="C129" s="68">
        <v>1012012</v>
      </c>
      <c r="D129" s="68" t="str">
        <f>VLOOKUP(C129,[1]institucion!$A:$B,2,FALSE)</f>
        <v>Qendra Kombetare e veprimtarive Folklorike (3535)</v>
      </c>
      <c r="E129" s="72" t="s">
        <v>0</v>
      </c>
      <c r="F129" s="72">
        <v>8220</v>
      </c>
      <c r="G129" s="72" t="str">
        <f>VLOOKUP(F129,[1]programet!$A:$B,2,FALSE)</f>
        <v xml:space="preserve">Trashegimia Kulturore dhe Muzete </v>
      </c>
      <c r="H129" s="72">
        <v>604</v>
      </c>
      <c r="I129" s="72" t="str">
        <f>VLOOKUP(H129,[1]llogarite!$A:$B,2,FALSE)</f>
        <v>Te Tjera
Transfer.Korrente Brendshme</v>
      </c>
      <c r="J129" s="72">
        <v>3535</v>
      </c>
      <c r="K129" s="72" t="s">
        <v>7</v>
      </c>
      <c r="L129" s="72" t="str">
        <f>VLOOKUP(K129,[1]produkt!$A:$B,2,FALSE)</f>
        <v>Aktivitete të fushës së trashëgimisë jomateriale</v>
      </c>
      <c r="M129" s="73">
        <v>7339000</v>
      </c>
      <c r="N129" s="73">
        <v>0</v>
      </c>
      <c r="O129" s="73">
        <v>7334044</v>
      </c>
      <c r="P129" s="73">
        <v>4956</v>
      </c>
      <c r="Q129" s="90">
        <f t="shared" si="4"/>
        <v>0.99932470363809789</v>
      </c>
    </row>
    <row r="130" spans="1:17" x14ac:dyDescent="0.25">
      <c r="A130" s="68">
        <v>1</v>
      </c>
      <c r="B130" s="68">
        <v>12</v>
      </c>
      <c r="C130" s="68">
        <v>1012097</v>
      </c>
      <c r="D130" s="68" t="str">
        <f>VLOOKUP(C130,[1]institucion!$A:$B,2,FALSE)</f>
        <v>Muzeu Kombetar i Fotografise Marubi (3333)</v>
      </c>
      <c r="E130" s="72" t="s">
        <v>0</v>
      </c>
      <c r="F130" s="72">
        <v>8220</v>
      </c>
      <c r="G130" s="72" t="str">
        <f>VLOOKUP(F130,[1]programet!$A:$B,2,FALSE)</f>
        <v xml:space="preserve">Trashegimia Kulturore dhe Muzete </v>
      </c>
      <c r="H130" s="72">
        <v>604</v>
      </c>
      <c r="I130" s="72" t="str">
        <f>VLOOKUP(H130,[1]llogarite!$A:$B,2,FALSE)</f>
        <v>Te Tjera
Transfer.Korrente Brendshme</v>
      </c>
      <c r="J130" s="72">
        <v>3333</v>
      </c>
      <c r="K130" s="72" t="s">
        <v>6</v>
      </c>
      <c r="L130" s="72" t="str">
        <f>VLOOKUP(K130,[1]produkt!$A:$B,2,FALSE)</f>
        <v>Muze të mirëmbajtura dhe të vizitueshëm nga publiku</v>
      </c>
      <c r="M130" s="73">
        <v>1700000</v>
      </c>
      <c r="N130" s="73">
        <v>0</v>
      </c>
      <c r="O130" s="73">
        <v>1655167</v>
      </c>
      <c r="P130" s="73">
        <v>44833</v>
      </c>
      <c r="Q130" s="90">
        <f t="shared" si="4"/>
        <v>0.97362764705882354</v>
      </c>
    </row>
    <row r="131" spans="1:17" x14ac:dyDescent="0.25">
      <c r="A131" s="68">
        <v>1</v>
      </c>
      <c r="B131" s="68">
        <v>12</v>
      </c>
      <c r="C131" s="68">
        <v>1012098</v>
      </c>
      <c r="D131" s="68" t="str">
        <f>VLOOKUP(C131,[1]institucion!$A:$B,2,FALSE)</f>
        <v>Muzeu Kombetar i Pergjimeve Shtepia me Gjethe (3535)</v>
      </c>
      <c r="E131" s="72" t="s">
        <v>0</v>
      </c>
      <c r="F131" s="72">
        <v>8220</v>
      </c>
      <c r="G131" s="72" t="str">
        <f>VLOOKUP(F131,[1]programet!$A:$B,2,FALSE)</f>
        <v xml:space="preserve">Trashegimia Kulturore dhe Muzete </v>
      </c>
      <c r="H131" s="72">
        <v>604</v>
      </c>
      <c r="I131" s="72" t="str">
        <f>VLOOKUP(H131,[1]llogarite!$A:$B,2,FALSE)</f>
        <v>Te Tjera
Transfer.Korrente Brendshme</v>
      </c>
      <c r="J131" s="72">
        <v>3535</v>
      </c>
      <c r="K131" s="72" t="s">
        <v>6</v>
      </c>
      <c r="L131" s="72" t="str">
        <f>VLOOKUP(K131,[1]produkt!$A:$B,2,FALSE)</f>
        <v>Muze të mirëmbajtura dhe të vizitueshëm nga publiku</v>
      </c>
      <c r="M131" s="73">
        <v>1141500</v>
      </c>
      <c r="N131" s="73">
        <v>0</v>
      </c>
      <c r="O131" s="73">
        <v>1054277</v>
      </c>
      <c r="P131" s="73">
        <v>87223</v>
      </c>
      <c r="Q131" s="90">
        <f t="shared" si="4"/>
        <v>0.92358913710030666</v>
      </c>
    </row>
    <row r="132" spans="1:17" x14ac:dyDescent="0.25">
      <c r="A132" s="68">
        <v>1</v>
      </c>
      <c r="B132" s="68">
        <v>12</v>
      </c>
      <c r="C132" s="68">
        <v>1012001</v>
      </c>
      <c r="D132" s="68" t="str">
        <f>VLOOKUP(C132,[1]institucion!$A:$B,2,FALSE)</f>
        <v>Aparati i Ministrise se Ekonomise, Kultures dhe Inovacionit (3535)</v>
      </c>
      <c r="E132" s="72" t="s">
        <v>0</v>
      </c>
      <c r="F132" s="72">
        <v>8230</v>
      </c>
      <c r="G132" s="72" t="str">
        <f>VLOOKUP(F132,[1]programet!$A:$B,2,FALSE)</f>
        <v xml:space="preserve">Arti dhe Kultura </v>
      </c>
      <c r="H132" s="72">
        <v>604</v>
      </c>
      <c r="I132" s="72" t="str">
        <f>VLOOKUP(H132,[1]llogarite!$A:$B,2,FALSE)</f>
        <v>Te Tjera
Transfer.Korrente Brendshme</v>
      </c>
      <c r="J132" s="72">
        <v>3535</v>
      </c>
      <c r="K132" s="72" t="s">
        <v>17</v>
      </c>
      <c r="L132" s="72" t="str">
        <f>VLOOKUP(K132,[1]produkt!$A:$B,2,FALSE)</f>
        <v>Projekte dhe programe ne mbeshtetje te skenes se pavarur</v>
      </c>
      <c r="M132" s="73">
        <v>444073000</v>
      </c>
      <c r="N132" s="73">
        <v>0</v>
      </c>
      <c r="O132" s="73">
        <v>350440502.02999997</v>
      </c>
      <c r="P132" s="73">
        <v>93632497.969999999</v>
      </c>
      <c r="Q132" s="90">
        <f t="shared" si="4"/>
        <v>0.78915066223346153</v>
      </c>
    </row>
    <row r="133" spans="1:17" x14ac:dyDescent="0.25">
      <c r="A133" s="68">
        <v>1</v>
      </c>
      <c r="B133" s="68">
        <v>12</v>
      </c>
      <c r="C133" s="68">
        <v>1012001</v>
      </c>
      <c r="D133" s="68" t="str">
        <f>VLOOKUP(C133,[1]institucion!$A:$B,2,FALSE)</f>
        <v>Aparati i Ministrise se Ekonomise, Kultures dhe Inovacionit (3535)</v>
      </c>
      <c r="E133" s="72" t="s">
        <v>0</v>
      </c>
      <c r="F133" s="72">
        <v>8230</v>
      </c>
      <c r="G133" s="72" t="str">
        <f>VLOOKUP(F133,[1]programet!$A:$B,2,FALSE)</f>
        <v xml:space="preserve">Arti dhe Kultura </v>
      </c>
      <c r="H133" s="72">
        <v>604</v>
      </c>
      <c r="I133" s="72" t="str">
        <f>VLOOKUP(H133,[1]llogarite!$A:$B,2,FALSE)</f>
        <v>Te Tjera
Transfer.Korrente Brendshme</v>
      </c>
      <c r="J133" s="72">
        <v>3535</v>
      </c>
      <c r="K133" s="72" t="s">
        <v>18</v>
      </c>
      <c r="L133" s="72" t="str">
        <f>VLOOKUP(K133,[1]produkt!$A:$B,2,FALSE)</f>
        <v>Javët kulturore të huaja në Shqipëri</v>
      </c>
      <c r="M133" s="73">
        <v>130194432</v>
      </c>
      <c r="N133" s="73">
        <v>0</v>
      </c>
      <c r="O133" s="73">
        <v>120785092</v>
      </c>
      <c r="P133" s="73">
        <v>9409340</v>
      </c>
      <c r="Q133" s="90">
        <f t="shared" si="4"/>
        <v>0.92772855293842371</v>
      </c>
    </row>
    <row r="134" spans="1:17" x14ac:dyDescent="0.25">
      <c r="A134" s="68">
        <v>1</v>
      </c>
      <c r="B134" s="68">
        <v>12</v>
      </c>
      <c r="C134" s="68">
        <v>1012001</v>
      </c>
      <c r="D134" s="68" t="str">
        <f>VLOOKUP(C134,[1]institucion!$A:$B,2,FALSE)</f>
        <v>Aparati i Ministrise se Ekonomise, Kultures dhe Inovacionit (3535)</v>
      </c>
      <c r="E134" s="72" t="s">
        <v>0</v>
      </c>
      <c r="F134" s="72">
        <v>8230</v>
      </c>
      <c r="G134" s="72" t="str">
        <f>VLOOKUP(F134,[1]programet!$A:$B,2,FALSE)</f>
        <v xml:space="preserve">Arti dhe Kultura </v>
      </c>
      <c r="H134" s="72">
        <v>604</v>
      </c>
      <c r="I134" s="72" t="str">
        <f>VLOOKUP(H134,[1]llogarite!$A:$B,2,FALSE)</f>
        <v>Te Tjera
Transfer.Korrente Brendshme</v>
      </c>
      <c r="J134" s="72">
        <v>3535</v>
      </c>
      <c r="K134" s="72" t="s">
        <v>19</v>
      </c>
      <c r="L134" s="72" t="str">
        <f>VLOOKUP(K134,[1]produkt!$A:$B,2,FALSE)</f>
        <v>Promovimi i veprave te artit ne hapesirat publike</v>
      </c>
      <c r="M134" s="73">
        <v>101064000</v>
      </c>
      <c r="N134" s="73">
        <v>0</v>
      </c>
      <c r="O134" s="73">
        <v>77421498</v>
      </c>
      <c r="P134" s="73">
        <v>23642502</v>
      </c>
      <c r="Q134" s="90">
        <f t="shared" si="4"/>
        <v>0.76606405841842795</v>
      </c>
    </row>
    <row r="135" spans="1:17" x14ac:dyDescent="0.25">
      <c r="A135" s="68">
        <v>1</v>
      </c>
      <c r="B135" s="68">
        <v>12</v>
      </c>
      <c r="C135" s="68">
        <v>1012009</v>
      </c>
      <c r="D135" s="68" t="str">
        <f>VLOOKUP(C135,[1]institucion!$A:$B,2,FALSE)</f>
        <v>Qendra Kombetare Kulturore e Femijeve (3535)</v>
      </c>
      <c r="E135" s="72" t="s">
        <v>0</v>
      </c>
      <c r="F135" s="72">
        <v>8230</v>
      </c>
      <c r="G135" s="72" t="str">
        <f>VLOOKUP(F135,[1]programet!$A:$B,2,FALSE)</f>
        <v xml:space="preserve">Arti dhe Kultura </v>
      </c>
      <c r="H135" s="72">
        <v>604</v>
      </c>
      <c r="I135" s="72" t="str">
        <f>VLOOKUP(H135,[1]llogarite!$A:$B,2,FALSE)</f>
        <v>Te Tjera
Transfer.Korrente Brendshme</v>
      </c>
      <c r="J135" s="72">
        <v>3535</v>
      </c>
      <c r="K135" s="72" t="s">
        <v>13</v>
      </c>
      <c r="L135" s="72" t="str">
        <f>VLOOKUP(K135,[1]produkt!$A:$B,2,FALSE)</f>
        <v>Veprimtari edukuese të teatrit me dhe për fëmijë</v>
      </c>
      <c r="M135" s="73">
        <v>2468150</v>
      </c>
      <c r="N135" s="73">
        <v>0</v>
      </c>
      <c r="O135" s="73">
        <v>2409750</v>
      </c>
      <c r="P135" s="73">
        <v>58400</v>
      </c>
      <c r="Q135" s="90">
        <f t="shared" si="4"/>
        <v>0.97633855316735207</v>
      </c>
    </row>
    <row r="136" spans="1:17" x14ac:dyDescent="0.25">
      <c r="A136" s="68">
        <v>1</v>
      </c>
      <c r="B136" s="68">
        <v>12</v>
      </c>
      <c r="C136" s="68">
        <v>1012015</v>
      </c>
      <c r="D136" s="68" t="str">
        <f>VLOOKUP(C136,[1]institucion!$A:$B,2,FALSE)</f>
        <v>Arkivi Qendror i Filmit (3535)</v>
      </c>
      <c r="E136" s="72" t="s">
        <v>0</v>
      </c>
      <c r="F136" s="72">
        <v>8230</v>
      </c>
      <c r="G136" s="72" t="str">
        <f>VLOOKUP(F136,[1]programet!$A:$B,2,FALSE)</f>
        <v xml:space="preserve">Arti dhe Kultura </v>
      </c>
      <c r="H136" s="72">
        <v>604</v>
      </c>
      <c r="I136" s="72" t="str">
        <f>VLOOKUP(H136,[1]llogarite!$A:$B,2,FALSE)</f>
        <v>Te Tjera
Transfer.Korrente Brendshme</v>
      </c>
      <c r="J136" s="72">
        <v>3535</v>
      </c>
      <c r="K136" s="72" t="s">
        <v>15</v>
      </c>
      <c r="L136" s="72" t="str">
        <f>VLOOKUP(K136,[1]produkt!$A:$B,2,FALSE)</f>
        <v>Veprimtari promovuese te materialeve filmike, pjesë e fondit të kinematografisë shqiptare dhe asaj të huaj.</v>
      </c>
      <c r="M136" s="73">
        <v>519000</v>
      </c>
      <c r="N136" s="73">
        <v>0</v>
      </c>
      <c r="O136" s="73">
        <v>518000</v>
      </c>
      <c r="P136" s="73">
        <v>1000</v>
      </c>
      <c r="Q136" s="90">
        <f t="shared" si="4"/>
        <v>0.9980732177263969</v>
      </c>
    </row>
    <row r="137" spans="1:17" x14ac:dyDescent="0.25">
      <c r="A137" s="68">
        <v>1</v>
      </c>
      <c r="B137" s="68">
        <v>12</v>
      </c>
      <c r="C137" s="68">
        <v>1012021</v>
      </c>
      <c r="D137" s="68" t="str">
        <f>VLOOKUP(C137,[1]institucion!$A:$B,2,FALSE)</f>
        <v>Galeria Kombetare e arteve (3535)</v>
      </c>
      <c r="E137" s="72" t="s">
        <v>0</v>
      </c>
      <c r="F137" s="72">
        <v>8230</v>
      </c>
      <c r="G137" s="72" t="str">
        <f>VLOOKUP(F137,[1]programet!$A:$B,2,FALSE)</f>
        <v xml:space="preserve">Arti dhe Kultura </v>
      </c>
      <c r="H137" s="72">
        <v>604</v>
      </c>
      <c r="I137" s="72" t="str">
        <f>VLOOKUP(H137,[1]llogarite!$A:$B,2,FALSE)</f>
        <v>Te Tjera
Transfer.Korrente Brendshme</v>
      </c>
      <c r="J137" s="72">
        <v>3535</v>
      </c>
      <c r="K137" s="72" t="s">
        <v>12</v>
      </c>
      <c r="L137" s="72" t="str">
        <f>VLOOKUP(K137,[1]produkt!$A:$B,2,FALSE)</f>
        <v>Ekspozita me vepra pjesë e fondit të GKA, të përkohshme të autorëve të traditës dhe bashkëkohore, autorë të diasporës dhe të huaj.</v>
      </c>
      <c r="M137" s="73">
        <v>6000000</v>
      </c>
      <c r="N137" s="73">
        <v>0</v>
      </c>
      <c r="O137" s="73">
        <v>6000000</v>
      </c>
      <c r="P137" s="73">
        <v>0</v>
      </c>
      <c r="Q137" s="90">
        <f t="shared" si="4"/>
        <v>1</v>
      </c>
    </row>
    <row r="138" spans="1:17" x14ac:dyDescent="0.25">
      <c r="A138" s="68">
        <v>1</v>
      </c>
      <c r="B138" s="68">
        <v>12</v>
      </c>
      <c r="C138" s="68">
        <v>1012022</v>
      </c>
      <c r="D138" s="68" t="str">
        <f>VLOOKUP(C138,[1]institucion!$A:$B,2,FALSE)</f>
        <v>Teatri Kombetar (3535)</v>
      </c>
      <c r="E138" s="72" t="s">
        <v>0</v>
      </c>
      <c r="F138" s="72">
        <v>8230</v>
      </c>
      <c r="G138" s="72" t="str">
        <f>VLOOKUP(F138,[1]programet!$A:$B,2,FALSE)</f>
        <v xml:space="preserve">Arti dhe Kultura </v>
      </c>
      <c r="H138" s="72">
        <v>604</v>
      </c>
      <c r="I138" s="72" t="str">
        <f>VLOOKUP(H138,[1]llogarite!$A:$B,2,FALSE)</f>
        <v>Te Tjera
Transfer.Korrente Brendshme</v>
      </c>
      <c r="J138" s="72">
        <v>3535</v>
      </c>
      <c r="K138" s="72" t="s">
        <v>10</v>
      </c>
      <c r="L138" s="72" t="str">
        <f>VLOOKUP(K138,[1]produkt!$A:$B,2,FALSE)</f>
        <v>Premiera dhe shfaqje artistike të zhanrit skenik teatror klasik dhe bashkëkohor.</v>
      </c>
      <c r="M138" s="73">
        <v>26932403</v>
      </c>
      <c r="N138" s="73">
        <v>0</v>
      </c>
      <c r="O138" s="73">
        <v>25985752</v>
      </c>
      <c r="P138" s="73">
        <v>946651</v>
      </c>
      <c r="Q138" s="90">
        <f t="shared" si="4"/>
        <v>0.96485085270705329</v>
      </c>
    </row>
    <row r="139" spans="1:17" x14ac:dyDescent="0.25">
      <c r="A139" s="68">
        <v>1</v>
      </c>
      <c r="B139" s="68">
        <v>12</v>
      </c>
      <c r="C139" s="68">
        <v>1012024</v>
      </c>
      <c r="D139" s="68" t="str">
        <f>VLOOKUP(C139,[1]institucion!$A:$B,2,FALSE)</f>
        <v>Teatri Operas dhe Baletit (3535)</v>
      </c>
      <c r="E139" s="72" t="s">
        <v>0</v>
      </c>
      <c r="F139" s="72">
        <v>8230</v>
      </c>
      <c r="G139" s="72" t="str">
        <f>VLOOKUP(F139,[1]programet!$A:$B,2,FALSE)</f>
        <v xml:space="preserve">Arti dhe Kultura </v>
      </c>
      <c r="H139" s="72">
        <v>604</v>
      </c>
      <c r="I139" s="72" t="str">
        <f>VLOOKUP(H139,[1]llogarite!$A:$B,2,FALSE)</f>
        <v>Te Tjera
Transfer.Korrente Brendshme</v>
      </c>
      <c r="J139" s="72">
        <v>3535</v>
      </c>
      <c r="K139" s="72" t="s">
        <v>9</v>
      </c>
      <c r="L139" s="72" t="str">
        <f>VLOOKUP(K139,[1]produkt!$A:$B,2,FALSE)</f>
        <v>Premiera dhe shfaqje artistike të zhanrit skenik operistik, koreografik dhe folklorit kombëtar.</v>
      </c>
      <c r="M139" s="73">
        <v>84738127</v>
      </c>
      <c r="N139" s="73">
        <v>0</v>
      </c>
      <c r="O139" s="73">
        <v>84738127</v>
      </c>
      <c r="P139" s="73">
        <v>0</v>
      </c>
      <c r="Q139" s="90">
        <f t="shared" si="4"/>
        <v>1</v>
      </c>
    </row>
    <row r="140" spans="1:17" x14ac:dyDescent="0.25">
      <c r="A140" s="68">
        <v>1</v>
      </c>
      <c r="B140" s="68">
        <v>12</v>
      </c>
      <c r="C140" s="68">
        <v>1012025</v>
      </c>
      <c r="D140" s="68" t="str">
        <f>VLOOKUP(C140,[1]institucion!$A:$B,2,FALSE)</f>
        <v>Biblioteka kombetare (3535)</v>
      </c>
      <c r="E140" s="72" t="s">
        <v>0</v>
      </c>
      <c r="F140" s="72">
        <v>8230</v>
      </c>
      <c r="G140" s="72" t="str">
        <f>VLOOKUP(F140,[1]programet!$A:$B,2,FALSE)</f>
        <v xml:space="preserve">Arti dhe Kultura </v>
      </c>
      <c r="H140" s="72">
        <v>604</v>
      </c>
      <c r="I140" s="72" t="str">
        <f>VLOOKUP(H140,[1]llogarite!$A:$B,2,FALSE)</f>
        <v>Te Tjera
Transfer.Korrente Brendshme</v>
      </c>
      <c r="J140" s="72">
        <v>3535</v>
      </c>
      <c r="K140" s="72" t="s">
        <v>1</v>
      </c>
      <c r="L140" s="72" t="str">
        <f>VLOOKUP(K140,[1]produkt!$A:$B,2,FALSE)</f>
        <v>Veprimtari dhe shërbime te integruara dhe inovative per qytetaret përdorues dhe frekuentues te koleksioneve bibliotekare</v>
      </c>
      <c r="M140" s="73">
        <v>1000000</v>
      </c>
      <c r="N140" s="73">
        <v>0</v>
      </c>
      <c r="O140" s="73">
        <v>593675</v>
      </c>
      <c r="P140" s="73">
        <v>406325</v>
      </c>
      <c r="Q140" s="90">
        <f t="shared" si="4"/>
        <v>0.59367499999999995</v>
      </c>
    </row>
    <row r="141" spans="1:17" x14ac:dyDescent="0.25">
      <c r="A141" s="68">
        <v>1</v>
      </c>
      <c r="B141" s="68">
        <v>12</v>
      </c>
      <c r="C141" s="68">
        <v>1012090</v>
      </c>
      <c r="D141" s="68" t="str">
        <f>VLOOKUP(C141,[1]institucion!$A:$B,2,FALSE)</f>
        <v>Teatri Kombetar i Komedise (3535)</v>
      </c>
      <c r="E141" s="72" t="s">
        <v>0</v>
      </c>
      <c r="F141" s="72">
        <v>8230</v>
      </c>
      <c r="G141" s="72" t="str">
        <f>VLOOKUP(F141,[1]programet!$A:$B,2,FALSE)</f>
        <v xml:space="preserve">Arti dhe Kultura </v>
      </c>
      <c r="H141" s="72">
        <v>604</v>
      </c>
      <c r="I141" s="72" t="str">
        <f>VLOOKUP(H141,[1]llogarite!$A:$B,2,FALSE)</f>
        <v>Te Tjera
Transfer.Korrente Brendshme</v>
      </c>
      <c r="J141" s="72">
        <v>3535</v>
      </c>
      <c r="K141" s="72" t="s">
        <v>11</v>
      </c>
      <c r="L141" s="72" t="str">
        <f>VLOOKUP(K141,[1]produkt!$A:$B,2,FALSE)</f>
        <v>Premiera dhe shfaqje artistike të zhanrit skenik teatror eksperimental klasik dhe bashkëkohor.</v>
      </c>
      <c r="M141" s="73">
        <v>12615000</v>
      </c>
      <c r="N141" s="73">
        <v>0</v>
      </c>
      <c r="O141" s="73">
        <v>12615000</v>
      </c>
      <c r="P141" s="73">
        <v>0</v>
      </c>
      <c r="Q141" s="90">
        <f t="shared" si="4"/>
        <v>1</v>
      </c>
    </row>
    <row r="142" spans="1:17" x14ac:dyDescent="0.25">
      <c r="A142" s="68">
        <v>1</v>
      </c>
      <c r="B142" s="68">
        <v>12</v>
      </c>
      <c r="C142" s="68">
        <v>1012090</v>
      </c>
      <c r="D142" s="68" t="str">
        <f>VLOOKUP(C142,[1]institucion!$A:$B,2,FALSE)</f>
        <v>Teatri Kombetar i Komedise (3535)</v>
      </c>
      <c r="E142" s="72" t="s">
        <v>0</v>
      </c>
      <c r="F142" s="72">
        <v>8230</v>
      </c>
      <c r="G142" s="72" t="str">
        <f>VLOOKUP(F142,[1]programet!$A:$B,2,FALSE)</f>
        <v xml:space="preserve">Arti dhe Kultura </v>
      </c>
      <c r="H142" s="72">
        <v>604</v>
      </c>
      <c r="I142" s="72" t="str">
        <f>VLOOKUP(H142,[1]llogarite!$A:$B,2,FALSE)</f>
        <v>Te Tjera
Transfer.Korrente Brendshme</v>
      </c>
      <c r="J142" s="72">
        <v>3535</v>
      </c>
      <c r="K142" s="72" t="s">
        <v>22</v>
      </c>
      <c r="L142" s="72" t="str">
        <f>VLOOKUP(K142,[1]produkt!$A:$B,2,FALSE)</f>
        <v>Shfaqje teatrore per te rinjte prane TKEKS</v>
      </c>
      <c r="M142" s="73">
        <v>10000000</v>
      </c>
      <c r="N142" s="73">
        <v>0</v>
      </c>
      <c r="O142" s="73">
        <v>9997200</v>
      </c>
      <c r="P142" s="73">
        <v>2800</v>
      </c>
      <c r="Q142" s="90">
        <f t="shared" si="4"/>
        <v>0.99972000000000005</v>
      </c>
    </row>
    <row r="143" spans="1:17" x14ac:dyDescent="0.25">
      <c r="A143" s="68">
        <v>1</v>
      </c>
      <c r="B143" s="68">
        <v>12</v>
      </c>
      <c r="C143" s="68">
        <v>1012092</v>
      </c>
      <c r="D143" s="68" t="str">
        <f>VLOOKUP(C143,[1]institucion!$A:$B,2,FALSE)</f>
        <v>Cirku Kombetar (3535)</v>
      </c>
      <c r="E143" s="72" t="s">
        <v>0</v>
      </c>
      <c r="F143" s="72">
        <v>8230</v>
      </c>
      <c r="G143" s="72" t="str">
        <f>VLOOKUP(F143,[1]programet!$A:$B,2,FALSE)</f>
        <v xml:space="preserve">Arti dhe Kultura </v>
      </c>
      <c r="H143" s="72">
        <v>604</v>
      </c>
      <c r="I143" s="72" t="str">
        <f>VLOOKUP(H143,[1]llogarite!$A:$B,2,FALSE)</f>
        <v>Te Tjera
Transfer.Korrente Brendshme</v>
      </c>
      <c r="J143" s="72">
        <v>3535</v>
      </c>
      <c r="K143" s="72" t="s">
        <v>14</v>
      </c>
      <c r="L143" s="72" t="str">
        <f>VLOOKUP(K143,[1]produkt!$A:$B,2,FALSE)</f>
        <v>Veprimtari artistike në zhanrin e cirkut si dhe eksperimentimin  e formave  të reja të shprehjes skenike bashkëkohore.</v>
      </c>
      <c r="M143" s="73">
        <v>1861500</v>
      </c>
      <c r="N143" s="73">
        <v>0</v>
      </c>
      <c r="O143" s="73">
        <v>1762500</v>
      </c>
      <c r="P143" s="73">
        <v>99000</v>
      </c>
      <c r="Q143" s="90">
        <f t="shared" si="4"/>
        <v>0.9468170829975826</v>
      </c>
    </row>
    <row r="144" spans="1:17" x14ac:dyDescent="0.25">
      <c r="A144" s="68">
        <v>1</v>
      </c>
      <c r="B144" s="68">
        <v>12</v>
      </c>
      <c r="C144" s="68">
        <v>1012100</v>
      </c>
      <c r="D144" s="68" t="str">
        <f>VLOOKUP(C144,[1]institucion!$A:$B,2,FALSE)</f>
        <v>Qendra Kombetare e Librit dhe Leximit(3535)</v>
      </c>
      <c r="E144" s="72" t="s">
        <v>0</v>
      </c>
      <c r="F144" s="72">
        <v>8230</v>
      </c>
      <c r="G144" s="72" t="str">
        <f>VLOOKUP(F144,[1]programet!$A:$B,2,FALSE)</f>
        <v xml:space="preserve">Arti dhe Kultura </v>
      </c>
      <c r="H144" s="72">
        <v>604</v>
      </c>
      <c r="I144" s="72" t="str">
        <f>VLOOKUP(H144,[1]llogarite!$A:$B,2,FALSE)</f>
        <v>Te Tjera
Transfer.Korrente Brendshme</v>
      </c>
      <c r="J144" s="72">
        <v>3535</v>
      </c>
      <c r="K144" s="72" t="s">
        <v>16</v>
      </c>
      <c r="L144" s="72" t="str">
        <f>VLOOKUP(K144,[1]produkt!$A:$B,2,FALSE)</f>
        <v>Aktivitete me fokus promovimin e krijimtarisë letrare</v>
      </c>
      <c r="M144" s="73">
        <v>17005000</v>
      </c>
      <c r="N144" s="73">
        <v>0</v>
      </c>
      <c r="O144" s="73">
        <v>16994198</v>
      </c>
      <c r="P144" s="73">
        <v>10802</v>
      </c>
      <c r="Q144" s="90">
        <f t="shared" si="4"/>
        <v>0.99936477506615706</v>
      </c>
    </row>
    <row r="145" spans="1:17" x14ac:dyDescent="0.25">
      <c r="A145" s="86"/>
      <c r="B145" s="86"/>
      <c r="C145" s="86"/>
      <c r="D145" s="86"/>
      <c r="E145" s="78"/>
      <c r="F145" s="78"/>
      <c r="G145" s="78" t="s">
        <v>154</v>
      </c>
      <c r="H145" s="78"/>
      <c r="I145" s="78"/>
      <c r="J145" s="78"/>
      <c r="K145" s="78"/>
      <c r="L145" s="78"/>
      <c r="M145" s="79">
        <f>SUM(M128:M144)</f>
        <v>1007247312</v>
      </c>
      <c r="N145" s="79">
        <f t="shared" ref="N145:P145" si="6">SUM(N128:N144)</f>
        <v>0</v>
      </c>
      <c r="O145" s="79">
        <f t="shared" si="6"/>
        <v>877452664.02999997</v>
      </c>
      <c r="P145" s="79">
        <f t="shared" si="6"/>
        <v>129794647.97</v>
      </c>
      <c r="Q145" s="91">
        <f t="shared" si="4"/>
        <v>0.87113924611793847</v>
      </c>
    </row>
    <row r="146" spans="1:17" x14ac:dyDescent="0.25">
      <c r="A146" s="68">
        <v>1</v>
      </c>
      <c r="B146" s="68">
        <v>12</v>
      </c>
      <c r="C146" s="68">
        <v>1012010</v>
      </c>
      <c r="D146" s="68" t="str">
        <f>VLOOKUP(C146,[1]institucion!$A:$B,2,FALSE)</f>
        <v>Muzeu Historik Kombetar (3535)</v>
      </c>
      <c r="E146" s="72" t="s">
        <v>0</v>
      </c>
      <c r="F146" s="72">
        <v>8220</v>
      </c>
      <c r="G146" s="72" t="str">
        <f>VLOOKUP(F146,[1]programet!$A:$B,2,FALSE)</f>
        <v xml:space="preserve">Trashegimia Kulturore dhe Muzete </v>
      </c>
      <c r="H146" s="72">
        <v>605</v>
      </c>
      <c r="I146" s="72" t="str">
        <f>VLOOKUP(H146,[1]llogarite!$A:$B,2,FALSE)</f>
        <v>Transfer.
Korrente te Huaja</v>
      </c>
      <c r="J146" s="72">
        <v>3535</v>
      </c>
      <c r="K146" s="72" t="s">
        <v>6</v>
      </c>
      <c r="L146" s="72" t="str">
        <f>VLOOKUP(K146,[1]produkt!$A:$B,2,FALSE)</f>
        <v>Muze të mirëmbajtura dhe të vizitueshëm nga publiku</v>
      </c>
      <c r="M146" s="73">
        <v>83000</v>
      </c>
      <c r="N146" s="73">
        <v>0</v>
      </c>
      <c r="O146" s="73">
        <v>64350</v>
      </c>
      <c r="P146" s="73">
        <v>18650</v>
      </c>
      <c r="Q146" s="90">
        <f t="shared" si="4"/>
        <v>0.77530120481927711</v>
      </c>
    </row>
    <row r="147" spans="1:17" x14ac:dyDescent="0.25">
      <c r="A147" s="68">
        <v>1</v>
      </c>
      <c r="B147" s="68">
        <v>12</v>
      </c>
      <c r="C147" s="68">
        <v>1012020</v>
      </c>
      <c r="D147" s="68" t="str">
        <f>VLOOKUP(C147,[1]institucion!$A:$B,2,FALSE)</f>
        <v>Instituti Kombetar i Regjistrimit te Trashegimise Kulturore (3535)</v>
      </c>
      <c r="E147" s="72" t="s">
        <v>0</v>
      </c>
      <c r="F147" s="72">
        <v>8220</v>
      </c>
      <c r="G147" s="72" t="str">
        <f>VLOOKUP(F147,[1]programet!$A:$B,2,FALSE)</f>
        <v xml:space="preserve">Trashegimia Kulturore dhe Muzete </v>
      </c>
      <c r="H147" s="72">
        <v>605</v>
      </c>
      <c r="I147" s="72" t="str">
        <f>VLOOKUP(H147,[1]llogarite!$A:$B,2,FALSE)</f>
        <v>Transfer.
Korrente te Huaja</v>
      </c>
      <c r="J147" s="72">
        <v>3535</v>
      </c>
      <c r="K147" s="72" t="s">
        <v>5</v>
      </c>
      <c r="L147" s="72" t="str">
        <f>VLOOKUP(K147,[1]produkt!$A:$B,2,FALSE)</f>
        <v>Trashegimia materiale e jomateriale e inventarizuar.</v>
      </c>
      <c r="M147" s="73">
        <v>100000</v>
      </c>
      <c r="N147" s="73">
        <v>0</v>
      </c>
      <c r="O147" s="73">
        <v>28080</v>
      </c>
      <c r="P147" s="73">
        <v>71920</v>
      </c>
      <c r="Q147" s="90">
        <f t="shared" si="4"/>
        <v>0.28079999999999999</v>
      </c>
    </row>
    <row r="148" spans="1:17" x14ac:dyDescent="0.25">
      <c r="A148" s="68">
        <v>1</v>
      </c>
      <c r="B148" s="68">
        <v>12</v>
      </c>
      <c r="C148" s="68">
        <v>1012098</v>
      </c>
      <c r="D148" s="68" t="str">
        <f>VLOOKUP(C148,[1]institucion!$A:$B,2,FALSE)</f>
        <v>Muzeu Kombetar i Pergjimeve Shtepia me Gjethe (3535)</v>
      </c>
      <c r="E148" s="72" t="s">
        <v>0</v>
      </c>
      <c r="F148" s="72">
        <v>8220</v>
      </c>
      <c r="G148" s="72" t="str">
        <f>VLOOKUP(F148,[1]programet!$A:$B,2,FALSE)</f>
        <v xml:space="preserve">Trashegimia Kulturore dhe Muzete </v>
      </c>
      <c r="H148" s="72">
        <v>605</v>
      </c>
      <c r="I148" s="72" t="str">
        <f>VLOOKUP(H148,[1]llogarite!$A:$B,2,FALSE)</f>
        <v>Transfer.
Korrente te Huaja</v>
      </c>
      <c r="J148" s="72">
        <v>3535</v>
      </c>
      <c r="K148" s="72" t="s">
        <v>6</v>
      </c>
      <c r="L148" s="72" t="str">
        <f>VLOOKUP(K148,[1]produkt!$A:$B,2,FALSE)</f>
        <v>Muze të mirëmbajtura dhe të vizitueshëm nga publiku</v>
      </c>
      <c r="M148" s="73">
        <v>68000</v>
      </c>
      <c r="N148" s="73">
        <v>0</v>
      </c>
      <c r="O148" s="73">
        <v>57379</v>
      </c>
      <c r="P148" s="73">
        <v>10621</v>
      </c>
      <c r="Q148" s="90">
        <f t="shared" si="4"/>
        <v>0.84380882352941178</v>
      </c>
    </row>
    <row r="149" spans="1:17" x14ac:dyDescent="0.25">
      <c r="A149" s="68">
        <v>1</v>
      </c>
      <c r="B149" s="68">
        <v>12</v>
      </c>
      <c r="C149" s="68">
        <v>1012101</v>
      </c>
      <c r="D149" s="68" t="str">
        <f>VLOOKUP(C149,[1]institucion!$A:$B,2,FALSE)</f>
        <v>Instituti Kombetar i Trashegimise Kulturore Tirane (3535)</v>
      </c>
      <c r="E149" s="72" t="s">
        <v>0</v>
      </c>
      <c r="F149" s="72">
        <v>8220</v>
      </c>
      <c r="G149" s="72" t="str">
        <f>VLOOKUP(F149,[1]programet!$A:$B,2,FALSE)</f>
        <v xml:space="preserve">Trashegimia Kulturore dhe Muzete </v>
      </c>
      <c r="H149" s="72">
        <v>605</v>
      </c>
      <c r="I149" s="72" t="str">
        <f>VLOOKUP(H149,[1]llogarite!$A:$B,2,FALSE)</f>
        <v>Transfer.
Korrente te Huaja</v>
      </c>
      <c r="J149" s="72">
        <v>3535</v>
      </c>
      <c r="K149" s="72" t="s">
        <v>4</v>
      </c>
      <c r="L149" s="72" t="str">
        <f>VLOOKUP(K149,[1]produkt!$A:$B,2,FALSE)</f>
        <v>Objekte monument kulture të ruajtura dhe mbrojtura</v>
      </c>
      <c r="M149" s="73">
        <v>240000</v>
      </c>
      <c r="N149" s="73">
        <v>0</v>
      </c>
      <c r="O149" s="73">
        <v>79450</v>
      </c>
      <c r="P149" s="73">
        <v>160550</v>
      </c>
      <c r="Q149" s="90">
        <f t="shared" si="4"/>
        <v>0.33104166666666668</v>
      </c>
    </row>
    <row r="150" spans="1:17" x14ac:dyDescent="0.25">
      <c r="A150" s="68">
        <v>1</v>
      </c>
      <c r="B150" s="68">
        <v>12</v>
      </c>
      <c r="C150" s="68">
        <v>1012001</v>
      </c>
      <c r="D150" s="68" t="str">
        <f>VLOOKUP(C150,[1]institucion!$A:$B,2,FALSE)</f>
        <v>Aparati i Ministrise se Ekonomise, Kultures dhe Inovacionit (3535)</v>
      </c>
      <c r="E150" s="72" t="s">
        <v>0</v>
      </c>
      <c r="F150" s="72">
        <v>8230</v>
      </c>
      <c r="G150" s="72" t="str">
        <f>VLOOKUP(F150,[1]programet!$A:$B,2,FALSE)</f>
        <v xml:space="preserve">Arti dhe Kultura </v>
      </c>
      <c r="H150" s="72">
        <v>605</v>
      </c>
      <c r="I150" s="72" t="str">
        <f>VLOOKUP(H150,[1]llogarite!$A:$B,2,FALSE)</f>
        <v>Transfer.
Korrente te Huaja</v>
      </c>
      <c r="J150" s="72">
        <v>3535</v>
      </c>
      <c r="K150" s="72" t="s">
        <v>17</v>
      </c>
      <c r="L150" s="72" t="str">
        <f>VLOOKUP(K150,[1]produkt!$A:$B,2,FALSE)</f>
        <v>Projekte dhe programe ne mbeshtetje te skenes se pavarur</v>
      </c>
      <c r="M150" s="73">
        <v>8500000</v>
      </c>
      <c r="N150" s="73">
        <v>0</v>
      </c>
      <c r="O150" s="73">
        <v>2340699</v>
      </c>
      <c r="P150" s="73">
        <v>6159301</v>
      </c>
      <c r="Q150" s="90">
        <f t="shared" si="4"/>
        <v>0.27537635294117646</v>
      </c>
    </row>
    <row r="151" spans="1:17" x14ac:dyDescent="0.25">
      <c r="A151" s="68">
        <v>1</v>
      </c>
      <c r="B151" s="68">
        <v>12</v>
      </c>
      <c r="C151" s="68">
        <v>1012015</v>
      </c>
      <c r="D151" s="68" t="str">
        <f>VLOOKUP(C151,[1]institucion!$A:$B,2,FALSE)</f>
        <v>Arkivi Qendror i Filmit (3535)</v>
      </c>
      <c r="E151" s="72" t="s">
        <v>0</v>
      </c>
      <c r="F151" s="72">
        <v>8230</v>
      </c>
      <c r="G151" s="72" t="str">
        <f>VLOOKUP(F151,[1]programet!$A:$B,2,FALSE)</f>
        <v xml:space="preserve">Arti dhe Kultura </v>
      </c>
      <c r="H151" s="72">
        <v>605</v>
      </c>
      <c r="I151" s="72" t="str">
        <f>VLOOKUP(H151,[1]llogarite!$A:$B,2,FALSE)</f>
        <v>Transfer.
Korrente te Huaja</v>
      </c>
      <c r="J151" s="72">
        <v>3535</v>
      </c>
      <c r="K151" s="72" t="s">
        <v>15</v>
      </c>
      <c r="L151" s="72" t="str">
        <f>VLOOKUP(K151,[1]produkt!$A:$B,2,FALSE)</f>
        <v>Veprimtari promovuese te materialeve filmike, pjesë e fondit të kinematografisë shqiptare dhe asaj të huaj.</v>
      </c>
      <c r="M151" s="73">
        <v>211629</v>
      </c>
      <c r="N151" s="73">
        <v>0</v>
      </c>
      <c r="O151" s="73">
        <v>211628.87</v>
      </c>
      <c r="P151" s="73">
        <v>0.13</v>
      </c>
      <c r="Q151" s="90">
        <f t="shared" si="4"/>
        <v>0.99999938571745839</v>
      </c>
    </row>
    <row r="152" spans="1:17" x14ac:dyDescent="0.25">
      <c r="A152" s="68">
        <v>1</v>
      </c>
      <c r="B152" s="68">
        <v>12</v>
      </c>
      <c r="C152" s="68">
        <v>1012022</v>
      </c>
      <c r="D152" s="68" t="str">
        <f>VLOOKUP(C152,[1]institucion!$A:$B,2,FALSE)</f>
        <v>Teatri Kombetar (3535)</v>
      </c>
      <c r="E152" s="72" t="s">
        <v>0</v>
      </c>
      <c r="F152" s="72">
        <v>8230</v>
      </c>
      <c r="G152" s="72" t="str">
        <f>VLOOKUP(F152,[1]programet!$A:$B,2,FALSE)</f>
        <v xml:space="preserve">Arti dhe Kultura </v>
      </c>
      <c r="H152" s="72">
        <v>605</v>
      </c>
      <c r="I152" s="72" t="str">
        <f>VLOOKUP(H152,[1]llogarite!$A:$B,2,FALSE)</f>
        <v>Transfer.
Korrente te Huaja</v>
      </c>
      <c r="J152" s="72">
        <v>3535</v>
      </c>
      <c r="K152" s="72" t="s">
        <v>10</v>
      </c>
      <c r="L152" s="72" t="str">
        <f>VLOOKUP(K152,[1]produkt!$A:$B,2,FALSE)</f>
        <v>Premiera dhe shfaqje artistike të zhanrit skenik teatror klasik dhe bashkëkohor.</v>
      </c>
      <c r="M152" s="73">
        <v>680000</v>
      </c>
      <c r="N152" s="73">
        <v>0</v>
      </c>
      <c r="O152" s="73">
        <v>667290</v>
      </c>
      <c r="P152" s="73">
        <v>12710</v>
      </c>
      <c r="Q152" s="90">
        <f t="shared" si="4"/>
        <v>0.98130882352941173</v>
      </c>
    </row>
    <row r="153" spans="1:17" x14ac:dyDescent="0.25">
      <c r="A153" s="68">
        <v>1</v>
      </c>
      <c r="B153" s="68">
        <v>12</v>
      </c>
      <c r="C153" s="68">
        <v>1012024</v>
      </c>
      <c r="D153" s="68" t="str">
        <f>VLOOKUP(C153,[1]institucion!$A:$B,2,FALSE)</f>
        <v>Teatri Operas dhe Baletit (3535)</v>
      </c>
      <c r="E153" s="72" t="s">
        <v>0</v>
      </c>
      <c r="F153" s="72">
        <v>8230</v>
      </c>
      <c r="G153" s="72" t="str">
        <f>VLOOKUP(F153,[1]programet!$A:$B,2,FALSE)</f>
        <v xml:space="preserve">Arti dhe Kultura </v>
      </c>
      <c r="H153" s="72">
        <v>605</v>
      </c>
      <c r="I153" s="72" t="str">
        <f>VLOOKUP(H153,[1]llogarite!$A:$B,2,FALSE)</f>
        <v>Transfer.
Korrente te Huaja</v>
      </c>
      <c r="J153" s="72">
        <v>3535</v>
      </c>
      <c r="K153" s="72" t="s">
        <v>9</v>
      </c>
      <c r="L153" s="72" t="str">
        <f>VLOOKUP(K153,[1]produkt!$A:$B,2,FALSE)</f>
        <v>Premiera dhe shfaqje artistike të zhanrit skenik operistik, koreografik dhe folklorit kombëtar.</v>
      </c>
      <c r="M153" s="73">
        <v>380000</v>
      </c>
      <c r="N153" s="73">
        <v>0</v>
      </c>
      <c r="O153" s="73">
        <v>377305</v>
      </c>
      <c r="P153" s="73">
        <v>2695</v>
      </c>
      <c r="Q153" s="90">
        <f t="shared" si="4"/>
        <v>0.99290789473684216</v>
      </c>
    </row>
    <row r="154" spans="1:17" x14ac:dyDescent="0.25">
      <c r="A154" s="68">
        <v>1</v>
      </c>
      <c r="B154" s="68">
        <v>12</v>
      </c>
      <c r="C154" s="68">
        <v>1012025</v>
      </c>
      <c r="D154" s="68" t="str">
        <f>VLOOKUP(C154,[1]institucion!$A:$B,2,FALSE)</f>
        <v>Biblioteka kombetare (3535)</v>
      </c>
      <c r="E154" s="72" t="s">
        <v>0</v>
      </c>
      <c r="F154" s="72">
        <v>8230</v>
      </c>
      <c r="G154" s="72" t="str">
        <f>VLOOKUP(F154,[1]programet!$A:$B,2,FALSE)</f>
        <v xml:space="preserve">Arti dhe Kultura </v>
      </c>
      <c r="H154" s="72">
        <v>605</v>
      </c>
      <c r="I154" s="72" t="str">
        <f>VLOOKUP(H154,[1]llogarite!$A:$B,2,FALSE)</f>
        <v>Transfer.
Korrente te Huaja</v>
      </c>
      <c r="J154" s="72">
        <v>3535</v>
      </c>
      <c r="K154" s="72" t="s">
        <v>1</v>
      </c>
      <c r="L154" s="72" t="str">
        <f>VLOOKUP(K154,[1]produkt!$A:$B,2,FALSE)</f>
        <v>Veprimtari dhe shërbime te integruara dhe inovative per qytetaret përdorues dhe frekuentues te koleksioneve bibliotekare</v>
      </c>
      <c r="M154" s="73">
        <v>246000</v>
      </c>
      <c r="N154" s="73">
        <v>0</v>
      </c>
      <c r="O154" s="73">
        <v>245173</v>
      </c>
      <c r="P154" s="73">
        <v>827</v>
      </c>
      <c r="Q154" s="90">
        <f t="shared" si="4"/>
        <v>0.99663821138211384</v>
      </c>
    </row>
    <row r="155" spans="1:17" x14ac:dyDescent="0.25">
      <c r="A155" s="86"/>
      <c r="B155" s="86"/>
      <c r="C155" s="86"/>
      <c r="D155" s="86"/>
      <c r="E155" s="78"/>
      <c r="F155" s="78"/>
      <c r="G155" s="78" t="s">
        <v>154</v>
      </c>
      <c r="H155" s="78"/>
      <c r="I155" s="78"/>
      <c r="J155" s="78"/>
      <c r="K155" s="78"/>
      <c r="L155" s="78"/>
      <c r="M155" s="79">
        <f>SUM(M146:M154)</f>
        <v>10508629</v>
      </c>
      <c r="N155" s="79">
        <f t="shared" ref="N155:P155" si="7">SUM(N146:N154)</f>
        <v>0</v>
      </c>
      <c r="O155" s="79">
        <f t="shared" si="7"/>
        <v>4071354.87</v>
      </c>
      <c r="P155" s="79">
        <f t="shared" si="7"/>
        <v>6437274.1299999999</v>
      </c>
      <c r="Q155" s="91">
        <f t="shared" si="4"/>
        <v>0.3874296894485475</v>
      </c>
    </row>
    <row r="156" spans="1:17" x14ac:dyDescent="0.25">
      <c r="A156" s="68">
        <v>1</v>
      </c>
      <c r="B156" s="68">
        <v>12</v>
      </c>
      <c r="C156" s="68">
        <v>1012001</v>
      </c>
      <c r="D156" s="68" t="str">
        <f>VLOOKUP(C156,[1]institucion!$A:$B,2,FALSE)</f>
        <v>Aparati i Ministrise se Ekonomise, Kultures dhe Inovacionit (3535)</v>
      </c>
      <c r="E156" s="72" t="s">
        <v>0</v>
      </c>
      <c r="F156" s="72">
        <v>1110</v>
      </c>
      <c r="G156" s="72" t="str">
        <f>VLOOKUP(F156,[1]programet!$A:$B,2,FALSE)</f>
        <v>Planifikimi, Menaxhimi dhe Administrimi</v>
      </c>
      <c r="H156" s="72">
        <v>606</v>
      </c>
      <c r="I156" s="72" t="str">
        <f>VLOOKUP(H156,[1]llogarite!$A:$B,2,FALSE)</f>
        <v>Transferta per Buxhetet Familiare dhe Individet</v>
      </c>
      <c r="J156" s="72">
        <v>3535</v>
      </c>
      <c r="K156" s="72" t="s">
        <v>3</v>
      </c>
      <c r="L156" s="72" t="str">
        <f>VLOOKUP(K156,[1]produkt!$A:$B,2,FALSE)</f>
        <v>Staf i trajnuar</v>
      </c>
      <c r="M156" s="73">
        <v>1980000</v>
      </c>
      <c r="N156" s="73">
        <v>0</v>
      </c>
      <c r="O156" s="73">
        <v>1824423</v>
      </c>
      <c r="P156" s="73">
        <v>155577</v>
      </c>
      <c r="Q156" s="90">
        <f t="shared" si="4"/>
        <v>0.92142575757575762</v>
      </c>
    </row>
    <row r="157" spans="1:17" x14ac:dyDescent="0.25">
      <c r="A157" s="68">
        <v>1</v>
      </c>
      <c r="B157" s="68">
        <v>12</v>
      </c>
      <c r="C157" s="68">
        <v>1012001</v>
      </c>
      <c r="D157" s="68" t="str">
        <f>VLOOKUP(C157,[1]institucion!$A:$B,2,FALSE)</f>
        <v>Aparati i Ministrise se Ekonomise, Kultures dhe Inovacionit (3535)</v>
      </c>
      <c r="E157" s="72" t="s">
        <v>0</v>
      </c>
      <c r="F157" s="72">
        <v>8220</v>
      </c>
      <c r="G157" s="72" t="str">
        <f>VLOOKUP(F157,[1]programet!$A:$B,2,FALSE)</f>
        <v xml:space="preserve">Trashegimia Kulturore dhe Muzete </v>
      </c>
      <c r="H157" s="72">
        <v>606</v>
      </c>
      <c r="I157" s="72" t="str">
        <f>VLOOKUP(H157,[1]llogarite!$A:$B,2,FALSE)</f>
        <v>Transferta per Buxhetet Familiare dhe Individet</v>
      </c>
      <c r="J157" s="72">
        <v>3535</v>
      </c>
      <c r="K157" s="72" t="s">
        <v>7</v>
      </c>
      <c r="L157" s="72" t="str">
        <f>VLOOKUP(K157,[1]produkt!$A:$B,2,FALSE)</f>
        <v>Aktivitete të fushës së trashëgimisë jomateriale</v>
      </c>
      <c r="M157" s="73">
        <v>97348</v>
      </c>
      <c r="N157" s="73">
        <v>0</v>
      </c>
      <c r="O157" s="73">
        <v>0</v>
      </c>
      <c r="P157" s="73">
        <v>97348</v>
      </c>
      <c r="Q157" s="90">
        <f t="shared" si="4"/>
        <v>0</v>
      </c>
    </row>
    <row r="158" spans="1:17" x14ac:dyDescent="0.25">
      <c r="A158" s="68">
        <v>1</v>
      </c>
      <c r="B158" s="68">
        <v>12</v>
      </c>
      <c r="C158" s="68">
        <v>1012001</v>
      </c>
      <c r="D158" s="68" t="str">
        <f>VLOOKUP(C158,[1]institucion!$A:$B,2,FALSE)</f>
        <v>Aparati i Ministrise se Ekonomise, Kultures dhe Inovacionit (3535)</v>
      </c>
      <c r="E158" s="72" t="s">
        <v>0</v>
      </c>
      <c r="F158" s="72">
        <v>8220</v>
      </c>
      <c r="G158" s="72" t="str">
        <f>VLOOKUP(F158,[1]programet!$A:$B,2,FALSE)</f>
        <v xml:space="preserve">Trashegimia Kulturore dhe Muzete </v>
      </c>
      <c r="H158" s="72">
        <v>606</v>
      </c>
      <c r="I158" s="72" t="str">
        <f>VLOOKUP(H158,[1]llogarite!$A:$B,2,FALSE)</f>
        <v>Transferta per Buxhetet Familiare dhe Individet</v>
      </c>
      <c r="J158" s="72">
        <v>3535</v>
      </c>
      <c r="K158" s="72" t="s">
        <v>8</v>
      </c>
      <c r="L158" s="72" t="str">
        <f>VLOOKUP(K158,[1]produkt!$A:$B,2,FALSE)</f>
        <v>Kthimin e objekteve ne qendra historike, ne modele biznesi</v>
      </c>
      <c r="M158" s="73">
        <v>144000000</v>
      </c>
      <c r="N158" s="73">
        <v>0</v>
      </c>
      <c r="O158" s="73">
        <v>69822284</v>
      </c>
      <c r="P158" s="73">
        <v>74177716</v>
      </c>
      <c r="Q158" s="90">
        <f t="shared" si="4"/>
        <v>0.4848769722222222</v>
      </c>
    </row>
    <row r="159" spans="1:17" x14ac:dyDescent="0.25">
      <c r="A159" s="68">
        <v>1</v>
      </c>
      <c r="B159" s="68">
        <v>12</v>
      </c>
      <c r="C159" s="68">
        <v>1012002</v>
      </c>
      <c r="D159" s="68" t="str">
        <f>VLOOKUP(C159,[1]institucion!$A:$B,2,FALSE)</f>
        <v>Drejtoria Rajonale e Trashegimise Kulturore Berat (0202)</v>
      </c>
      <c r="E159" s="72" t="s">
        <v>0</v>
      </c>
      <c r="F159" s="72">
        <v>8220</v>
      </c>
      <c r="G159" s="72" t="str">
        <f>VLOOKUP(F159,[1]programet!$A:$B,2,FALSE)</f>
        <v xml:space="preserve">Trashegimia Kulturore dhe Muzete </v>
      </c>
      <c r="H159" s="72">
        <v>606</v>
      </c>
      <c r="I159" s="72" t="str">
        <f>VLOOKUP(H159,[1]llogarite!$A:$B,2,FALSE)</f>
        <v>Transferta per Buxhetet Familiare dhe Individet</v>
      </c>
      <c r="J159" s="72">
        <v>202</v>
      </c>
      <c r="K159" s="72" t="s">
        <v>4</v>
      </c>
      <c r="L159" s="72" t="str">
        <f>VLOOKUP(K159,[1]produkt!$A:$B,2,FALSE)</f>
        <v>Objekte monument kulture të ruajtura dhe mbrojtura</v>
      </c>
      <c r="M159" s="73">
        <v>66083</v>
      </c>
      <c r="N159" s="73">
        <v>0</v>
      </c>
      <c r="O159" s="73">
        <v>42083</v>
      </c>
      <c r="P159" s="73">
        <v>24000</v>
      </c>
      <c r="Q159" s="90">
        <f t="shared" si="4"/>
        <v>0.63682036227168859</v>
      </c>
    </row>
    <row r="160" spans="1:17" x14ac:dyDescent="0.25">
      <c r="A160" s="68">
        <v>1</v>
      </c>
      <c r="B160" s="68">
        <v>12</v>
      </c>
      <c r="C160" s="68">
        <v>1012004</v>
      </c>
      <c r="D160" s="68" t="str">
        <f>VLOOKUP(C160,[1]institucion!$A:$B,2,FALSE)</f>
        <v>Drejtoria Rajonale e Trashegimise Kulturore Gjirokaster (1111)</v>
      </c>
      <c r="E160" s="72" t="s">
        <v>0</v>
      </c>
      <c r="F160" s="72">
        <v>8220</v>
      </c>
      <c r="G160" s="72" t="str">
        <f>VLOOKUP(F160,[1]programet!$A:$B,2,FALSE)</f>
        <v xml:space="preserve">Trashegimia Kulturore dhe Muzete </v>
      </c>
      <c r="H160" s="72">
        <v>606</v>
      </c>
      <c r="I160" s="72" t="str">
        <f>VLOOKUP(H160,[1]llogarite!$A:$B,2,FALSE)</f>
        <v>Transferta per Buxhetet Familiare dhe Individet</v>
      </c>
      <c r="J160" s="72">
        <v>1111</v>
      </c>
      <c r="K160" s="72" t="s">
        <v>4</v>
      </c>
      <c r="L160" s="72" t="str">
        <f>VLOOKUP(K160,[1]produkt!$A:$B,2,FALSE)</f>
        <v>Objekte monument kulture të ruajtura dhe mbrojtura</v>
      </c>
      <c r="M160" s="73">
        <v>72755</v>
      </c>
      <c r="N160" s="73">
        <v>0</v>
      </c>
      <c r="O160" s="73">
        <v>48755</v>
      </c>
      <c r="P160" s="73">
        <v>24000</v>
      </c>
      <c r="Q160" s="90">
        <f t="shared" si="4"/>
        <v>0.67012576455226447</v>
      </c>
    </row>
    <row r="161" spans="1:17" x14ac:dyDescent="0.25">
      <c r="A161" s="68">
        <v>1</v>
      </c>
      <c r="B161" s="68">
        <v>12</v>
      </c>
      <c r="C161" s="68">
        <v>1012005</v>
      </c>
      <c r="D161" s="68" t="str">
        <f>VLOOKUP(C161,[1]institucion!$A:$B,2,FALSE)</f>
        <v>Drejtoria Rajonale e Trashegimise Kulturore Korce (1515)</v>
      </c>
      <c r="E161" s="72" t="s">
        <v>0</v>
      </c>
      <c r="F161" s="72">
        <v>8220</v>
      </c>
      <c r="G161" s="72" t="str">
        <f>VLOOKUP(F161,[1]programet!$A:$B,2,FALSE)</f>
        <v xml:space="preserve">Trashegimia Kulturore dhe Muzete </v>
      </c>
      <c r="H161" s="72">
        <v>606</v>
      </c>
      <c r="I161" s="72" t="str">
        <f>VLOOKUP(H161,[1]llogarite!$A:$B,2,FALSE)</f>
        <v>Transferta per Buxhetet Familiare dhe Individet</v>
      </c>
      <c r="J161" s="72">
        <v>1515</v>
      </c>
      <c r="K161" s="72" t="s">
        <v>4</v>
      </c>
      <c r="L161" s="72" t="str">
        <f>VLOOKUP(K161,[1]produkt!$A:$B,2,FALSE)</f>
        <v>Objekte monument kulture të ruajtura dhe mbrojtura</v>
      </c>
      <c r="M161" s="73">
        <v>54000</v>
      </c>
      <c r="N161" s="73">
        <v>0</v>
      </c>
      <c r="O161" s="73">
        <v>42909</v>
      </c>
      <c r="P161" s="73">
        <v>11091</v>
      </c>
      <c r="Q161" s="90">
        <f t="shared" ref="Q161:Q191" si="8">O161/M161</f>
        <v>0.79461111111111116</v>
      </c>
    </row>
    <row r="162" spans="1:17" x14ac:dyDescent="0.25">
      <c r="A162" s="68">
        <v>1</v>
      </c>
      <c r="B162" s="68">
        <v>12</v>
      </c>
      <c r="C162" s="68">
        <v>1012006</v>
      </c>
      <c r="D162" s="68" t="str">
        <f>VLOOKUP(C162,[1]institucion!$A:$B,2,FALSE)</f>
        <v>Drejtoria Rajonale e Trashegimise Kulturore Shkoder (3333)</v>
      </c>
      <c r="E162" s="72" t="s">
        <v>0</v>
      </c>
      <c r="F162" s="72">
        <v>8220</v>
      </c>
      <c r="G162" s="72" t="str">
        <f>VLOOKUP(F162,[1]programet!$A:$B,2,FALSE)</f>
        <v xml:space="preserve">Trashegimia Kulturore dhe Muzete </v>
      </c>
      <c r="H162" s="72">
        <v>606</v>
      </c>
      <c r="I162" s="72" t="str">
        <f>VLOOKUP(H162,[1]llogarite!$A:$B,2,FALSE)</f>
        <v>Transferta per Buxhetet Familiare dhe Individet</v>
      </c>
      <c r="J162" s="72">
        <v>3333</v>
      </c>
      <c r="K162" s="72" t="s">
        <v>4</v>
      </c>
      <c r="L162" s="72" t="str">
        <f>VLOOKUP(K162,[1]produkt!$A:$B,2,FALSE)</f>
        <v>Objekte monument kulture të ruajtura dhe mbrojtura</v>
      </c>
      <c r="M162" s="73">
        <v>68750</v>
      </c>
      <c r="N162" s="73">
        <v>0</v>
      </c>
      <c r="O162" s="73">
        <v>44750</v>
      </c>
      <c r="P162" s="73">
        <v>24000</v>
      </c>
      <c r="Q162" s="90">
        <f t="shared" si="8"/>
        <v>0.65090909090909088</v>
      </c>
    </row>
    <row r="163" spans="1:17" x14ac:dyDescent="0.25">
      <c r="A163" s="68">
        <v>1</v>
      </c>
      <c r="B163" s="68">
        <v>12</v>
      </c>
      <c r="C163" s="68">
        <v>1012010</v>
      </c>
      <c r="D163" s="68" t="str">
        <f>VLOOKUP(C163,[1]institucion!$A:$B,2,FALSE)</f>
        <v>Muzeu Historik Kombetar (3535)</v>
      </c>
      <c r="E163" s="72" t="s">
        <v>0</v>
      </c>
      <c r="F163" s="72">
        <v>8220</v>
      </c>
      <c r="G163" s="72" t="str">
        <f>VLOOKUP(F163,[1]programet!$A:$B,2,FALSE)</f>
        <v xml:space="preserve">Trashegimia Kulturore dhe Muzete </v>
      </c>
      <c r="H163" s="72">
        <v>606</v>
      </c>
      <c r="I163" s="72" t="str">
        <f>VLOOKUP(H163,[1]llogarite!$A:$B,2,FALSE)</f>
        <v>Transferta per Buxhetet Familiare dhe Individet</v>
      </c>
      <c r="J163" s="72">
        <v>3535</v>
      </c>
      <c r="K163" s="72" t="s">
        <v>6</v>
      </c>
      <c r="L163" s="72" t="str">
        <f>VLOOKUP(K163,[1]produkt!$A:$B,2,FALSE)</f>
        <v>Muze të mirëmbajtura dhe të vizitueshëm nga publiku</v>
      </c>
      <c r="M163" s="73">
        <v>201840</v>
      </c>
      <c r="N163" s="73">
        <v>0</v>
      </c>
      <c r="O163" s="73">
        <v>187840</v>
      </c>
      <c r="P163" s="73">
        <v>14000</v>
      </c>
      <c r="Q163" s="90">
        <f t="shared" si="8"/>
        <v>0.93063812921125644</v>
      </c>
    </row>
    <row r="164" spans="1:17" x14ac:dyDescent="0.25">
      <c r="A164" s="68">
        <v>1</v>
      </c>
      <c r="B164" s="68">
        <v>12</v>
      </c>
      <c r="C164" s="68">
        <v>1012012</v>
      </c>
      <c r="D164" s="68" t="str">
        <f>VLOOKUP(C164,[1]institucion!$A:$B,2,FALSE)</f>
        <v>Qendra Kombetare e veprimtarive Folklorike (3535)</v>
      </c>
      <c r="E164" s="72" t="s">
        <v>0</v>
      </c>
      <c r="F164" s="72">
        <v>8220</v>
      </c>
      <c r="G164" s="72" t="str">
        <f>VLOOKUP(F164,[1]programet!$A:$B,2,FALSE)</f>
        <v xml:space="preserve">Trashegimia Kulturore dhe Muzete </v>
      </c>
      <c r="H164" s="72">
        <v>606</v>
      </c>
      <c r="I164" s="72" t="str">
        <f>VLOOKUP(H164,[1]llogarite!$A:$B,2,FALSE)</f>
        <v>Transferta per Buxhetet Familiare dhe Individet</v>
      </c>
      <c r="J164" s="72">
        <v>3535</v>
      </c>
      <c r="K164" s="72" t="s">
        <v>7</v>
      </c>
      <c r="L164" s="72" t="str">
        <f>VLOOKUP(K164,[1]produkt!$A:$B,2,FALSE)</f>
        <v>Aktivitete të fushës së trashëgimisë jomateriale</v>
      </c>
      <c r="M164" s="73">
        <v>24000</v>
      </c>
      <c r="N164" s="73">
        <v>0</v>
      </c>
      <c r="O164" s="73">
        <v>17222</v>
      </c>
      <c r="P164" s="73">
        <v>6778</v>
      </c>
      <c r="Q164" s="90">
        <f t="shared" si="8"/>
        <v>0.71758333333333335</v>
      </c>
    </row>
    <row r="165" spans="1:17" x14ac:dyDescent="0.25">
      <c r="A165" s="68">
        <v>1</v>
      </c>
      <c r="B165" s="68">
        <v>12</v>
      </c>
      <c r="C165" s="68">
        <v>1012014</v>
      </c>
      <c r="D165" s="68" t="str">
        <f>VLOOKUP(C165,[1]institucion!$A:$B,2,FALSE)</f>
        <v>Qendra Muzeore Berat Muzeu Ikonografise Onufri Muzeu Etnografik Berat (0202)</v>
      </c>
      <c r="E165" s="72" t="s">
        <v>0</v>
      </c>
      <c r="F165" s="72">
        <v>8220</v>
      </c>
      <c r="G165" s="72" t="str">
        <f>VLOOKUP(F165,[1]programet!$A:$B,2,FALSE)</f>
        <v xml:space="preserve">Trashegimia Kulturore dhe Muzete </v>
      </c>
      <c r="H165" s="72">
        <v>606</v>
      </c>
      <c r="I165" s="72" t="str">
        <f>VLOOKUP(H165,[1]llogarite!$A:$B,2,FALSE)</f>
        <v>Transferta per Buxhetet Familiare dhe Individet</v>
      </c>
      <c r="J165" s="72">
        <v>202</v>
      </c>
      <c r="K165" s="72" t="s">
        <v>6</v>
      </c>
      <c r="L165" s="72" t="str">
        <f>VLOOKUP(K165,[1]produkt!$A:$B,2,FALSE)</f>
        <v>Muze të mirëmbajtura dhe të vizitueshëm nga publiku</v>
      </c>
      <c r="M165" s="73">
        <v>24000</v>
      </c>
      <c r="N165" s="73">
        <v>0</v>
      </c>
      <c r="O165" s="73">
        <v>8400</v>
      </c>
      <c r="P165" s="73">
        <v>15600</v>
      </c>
      <c r="Q165" s="90">
        <f t="shared" si="8"/>
        <v>0.35</v>
      </c>
    </row>
    <row r="166" spans="1:17" x14ac:dyDescent="0.25">
      <c r="A166" s="68">
        <v>1</v>
      </c>
      <c r="B166" s="68">
        <v>12</v>
      </c>
      <c r="C166" s="68">
        <v>1012016</v>
      </c>
      <c r="D166" s="68" t="str">
        <f>VLOOKUP(C166,[1]institucion!$A:$B,2,FALSE)</f>
        <v>Qendra Muzeore Kruje Muzeu Kombetar Skenderbeu, Muzeu Etnografik Kruje (0716)</v>
      </c>
      <c r="E166" s="72" t="s">
        <v>0</v>
      </c>
      <c r="F166" s="72">
        <v>8220</v>
      </c>
      <c r="G166" s="72" t="str">
        <f>VLOOKUP(F166,[1]programet!$A:$B,2,FALSE)</f>
        <v xml:space="preserve">Trashegimia Kulturore dhe Muzete </v>
      </c>
      <c r="H166" s="72">
        <v>606</v>
      </c>
      <c r="I166" s="72" t="str">
        <f>VLOOKUP(H166,[1]llogarite!$A:$B,2,FALSE)</f>
        <v>Transferta per Buxhetet Familiare dhe Individet</v>
      </c>
      <c r="J166" s="72">
        <v>716</v>
      </c>
      <c r="K166" s="72" t="s">
        <v>6</v>
      </c>
      <c r="L166" s="72" t="str">
        <f>VLOOKUP(K166,[1]produkt!$A:$B,2,FALSE)</f>
        <v>Muze të mirëmbajtura dhe të vizitueshëm nga publiku</v>
      </c>
      <c r="M166" s="73">
        <v>85600</v>
      </c>
      <c r="N166" s="73">
        <v>0</v>
      </c>
      <c r="O166" s="73">
        <v>61600</v>
      </c>
      <c r="P166" s="73">
        <v>24000</v>
      </c>
      <c r="Q166" s="90">
        <f t="shared" si="8"/>
        <v>0.71962616822429903</v>
      </c>
    </row>
    <row r="167" spans="1:17" x14ac:dyDescent="0.25">
      <c r="A167" s="68">
        <v>1</v>
      </c>
      <c r="B167" s="68">
        <v>12</v>
      </c>
      <c r="C167" s="68">
        <v>1012017</v>
      </c>
      <c r="D167" s="68" t="str">
        <f>VLOOKUP(C167,[1]institucion!$A:$B,2,FALSE)</f>
        <v>Zyra e administrimit dhe kordinimit Butrint (3731)</v>
      </c>
      <c r="E167" s="72" t="s">
        <v>0</v>
      </c>
      <c r="F167" s="72">
        <v>8220</v>
      </c>
      <c r="G167" s="72" t="str">
        <f>VLOOKUP(F167,[1]programet!$A:$B,2,FALSE)</f>
        <v xml:space="preserve">Trashegimia Kulturore dhe Muzete </v>
      </c>
      <c r="H167" s="72">
        <v>606</v>
      </c>
      <c r="I167" s="72" t="str">
        <f>VLOOKUP(H167,[1]llogarite!$A:$B,2,FALSE)</f>
        <v>Transferta per Buxhetet Familiare dhe Individet</v>
      </c>
      <c r="J167" s="72">
        <v>3731</v>
      </c>
      <c r="K167" s="72" t="s">
        <v>4</v>
      </c>
      <c r="L167" s="72" t="str">
        <f>VLOOKUP(K167,[1]produkt!$A:$B,2,FALSE)</f>
        <v>Objekte monument kulture të ruajtura dhe mbrojtura</v>
      </c>
      <c r="M167" s="73">
        <v>64311</v>
      </c>
      <c r="N167" s="73">
        <v>0</v>
      </c>
      <c r="O167" s="73">
        <v>64311</v>
      </c>
      <c r="P167" s="73">
        <v>0</v>
      </c>
      <c r="Q167" s="90">
        <f t="shared" si="8"/>
        <v>1</v>
      </c>
    </row>
    <row r="168" spans="1:17" x14ac:dyDescent="0.25">
      <c r="A168" s="68">
        <v>1</v>
      </c>
      <c r="B168" s="68">
        <v>12</v>
      </c>
      <c r="C168" s="68">
        <v>1012018</v>
      </c>
      <c r="D168" s="68" t="str">
        <f>VLOOKUP(C168,[1]institucion!$A:$B,2,FALSE)</f>
        <v>Muzeu Kombetar i Artit Mesjetar Korce (1515)</v>
      </c>
      <c r="E168" s="72" t="s">
        <v>0</v>
      </c>
      <c r="F168" s="72">
        <v>8220</v>
      </c>
      <c r="G168" s="72" t="str">
        <f>VLOOKUP(F168,[1]programet!$A:$B,2,FALSE)</f>
        <v xml:space="preserve">Trashegimia Kulturore dhe Muzete </v>
      </c>
      <c r="H168" s="72">
        <v>606</v>
      </c>
      <c r="I168" s="72" t="str">
        <f>VLOOKUP(H168,[1]llogarite!$A:$B,2,FALSE)</f>
        <v>Transferta per Buxhetet Familiare dhe Individet</v>
      </c>
      <c r="J168" s="72">
        <v>1515</v>
      </c>
      <c r="K168" s="72" t="s">
        <v>6</v>
      </c>
      <c r="L168" s="72" t="str">
        <f>VLOOKUP(K168,[1]produkt!$A:$B,2,FALSE)</f>
        <v>Muze të mirëmbajtura dhe të vizitueshëm nga publiku</v>
      </c>
      <c r="M168" s="73">
        <v>24000</v>
      </c>
      <c r="N168" s="73">
        <v>0</v>
      </c>
      <c r="O168" s="73">
        <v>13238</v>
      </c>
      <c r="P168" s="73">
        <v>10762</v>
      </c>
      <c r="Q168" s="90">
        <f t="shared" si="8"/>
        <v>0.55158333333333331</v>
      </c>
    </row>
    <row r="169" spans="1:17" x14ac:dyDescent="0.25">
      <c r="A169" s="68">
        <v>1</v>
      </c>
      <c r="B169" s="68">
        <v>12</v>
      </c>
      <c r="C169" s="68">
        <v>1012020</v>
      </c>
      <c r="D169" s="68" t="str">
        <f>VLOOKUP(C169,[1]institucion!$A:$B,2,FALSE)</f>
        <v>Instituti Kombetar i Regjistrimit te Trashegimise Kulturore (3535)</v>
      </c>
      <c r="E169" s="72" t="s">
        <v>0</v>
      </c>
      <c r="F169" s="72">
        <v>8220</v>
      </c>
      <c r="G169" s="72" t="str">
        <f>VLOOKUP(F169,[1]programet!$A:$B,2,FALSE)</f>
        <v xml:space="preserve">Trashegimia Kulturore dhe Muzete </v>
      </c>
      <c r="H169" s="72">
        <v>606</v>
      </c>
      <c r="I169" s="72" t="str">
        <f>VLOOKUP(H169,[1]llogarite!$A:$B,2,FALSE)</f>
        <v>Transferta per Buxhetet Familiare dhe Individet</v>
      </c>
      <c r="J169" s="72">
        <v>3535</v>
      </c>
      <c r="K169" s="72" t="s">
        <v>5</v>
      </c>
      <c r="L169" s="72" t="str">
        <f>VLOOKUP(K169,[1]produkt!$A:$B,2,FALSE)</f>
        <v>Trashegimia materiale e jomateriale e inventarizuar.</v>
      </c>
      <c r="M169" s="73">
        <v>24000</v>
      </c>
      <c r="N169" s="73">
        <v>0</v>
      </c>
      <c r="O169" s="73">
        <v>22000</v>
      </c>
      <c r="P169" s="73">
        <v>2000</v>
      </c>
      <c r="Q169" s="90">
        <f t="shared" si="8"/>
        <v>0.91666666666666663</v>
      </c>
    </row>
    <row r="170" spans="1:17" x14ac:dyDescent="0.25">
      <c r="A170" s="68">
        <v>1</v>
      </c>
      <c r="B170" s="68">
        <v>12</v>
      </c>
      <c r="C170" s="68">
        <v>1012070</v>
      </c>
      <c r="D170" s="68" t="str">
        <f>VLOOKUP(C170,[1]institucion!$A:$B,2,FALSE)</f>
        <v>Drejtoria Rajonale e Trashegimise Kulturore Vlore (3737)</v>
      </c>
      <c r="E170" s="72" t="s">
        <v>0</v>
      </c>
      <c r="F170" s="72">
        <v>8220</v>
      </c>
      <c r="G170" s="72" t="str">
        <f>VLOOKUP(F170,[1]programet!$A:$B,2,FALSE)</f>
        <v xml:space="preserve">Trashegimia Kulturore dhe Muzete </v>
      </c>
      <c r="H170" s="72">
        <v>606</v>
      </c>
      <c r="I170" s="72" t="str">
        <f>VLOOKUP(H170,[1]llogarite!$A:$B,2,FALSE)</f>
        <v>Transferta per Buxhetet Familiare dhe Individet</v>
      </c>
      <c r="J170" s="72">
        <v>3737</v>
      </c>
      <c r="K170" s="72" t="s">
        <v>4</v>
      </c>
      <c r="L170" s="72" t="str">
        <f>VLOOKUP(K170,[1]produkt!$A:$B,2,FALSE)</f>
        <v>Objekte monument kulture të ruajtura dhe mbrojtura</v>
      </c>
      <c r="M170" s="73">
        <v>235624</v>
      </c>
      <c r="N170" s="73">
        <v>0</v>
      </c>
      <c r="O170" s="73">
        <v>235624</v>
      </c>
      <c r="P170" s="73">
        <v>0</v>
      </c>
      <c r="Q170" s="90">
        <f t="shared" si="8"/>
        <v>1</v>
      </c>
    </row>
    <row r="171" spans="1:17" x14ac:dyDescent="0.25">
      <c r="A171" s="68">
        <v>1</v>
      </c>
      <c r="B171" s="68">
        <v>12</v>
      </c>
      <c r="C171" s="68">
        <v>1012076</v>
      </c>
      <c r="D171" s="68" t="str">
        <f>VLOOKUP(C171,[1]institucion!$A:$B,2,FALSE)</f>
        <v>Muzeu Kombetar i Pavaresise (3737)</v>
      </c>
      <c r="E171" s="72" t="s">
        <v>0</v>
      </c>
      <c r="F171" s="72">
        <v>8220</v>
      </c>
      <c r="G171" s="72" t="str">
        <f>VLOOKUP(F171,[1]programet!$A:$B,2,FALSE)</f>
        <v xml:space="preserve">Trashegimia Kulturore dhe Muzete </v>
      </c>
      <c r="H171" s="72">
        <v>606</v>
      </c>
      <c r="I171" s="72" t="str">
        <f>VLOOKUP(H171,[1]llogarite!$A:$B,2,FALSE)</f>
        <v>Transferta per Buxhetet Familiare dhe Individet</v>
      </c>
      <c r="J171" s="72">
        <v>3737</v>
      </c>
      <c r="K171" s="72" t="s">
        <v>6</v>
      </c>
      <c r="L171" s="72" t="str">
        <f>VLOOKUP(K171,[1]produkt!$A:$B,2,FALSE)</f>
        <v>Muze të mirëmbajtura dhe të vizitueshëm nga publiku</v>
      </c>
      <c r="M171" s="73">
        <v>24000</v>
      </c>
      <c r="N171" s="73">
        <v>0</v>
      </c>
      <c r="O171" s="73">
        <v>24000</v>
      </c>
      <c r="P171" s="73">
        <v>0</v>
      </c>
      <c r="Q171" s="90">
        <f t="shared" si="8"/>
        <v>1</v>
      </c>
    </row>
    <row r="172" spans="1:17" x14ac:dyDescent="0.25">
      <c r="A172" s="68">
        <v>1</v>
      </c>
      <c r="B172" s="68">
        <v>12</v>
      </c>
      <c r="C172" s="68">
        <v>1012097</v>
      </c>
      <c r="D172" s="68" t="str">
        <f>VLOOKUP(C172,[1]institucion!$A:$B,2,FALSE)</f>
        <v>Muzeu Kombetar i Fotografise Marubi (3333)</v>
      </c>
      <c r="E172" s="72" t="s">
        <v>0</v>
      </c>
      <c r="F172" s="72">
        <v>8220</v>
      </c>
      <c r="G172" s="72" t="str">
        <f>VLOOKUP(F172,[1]programet!$A:$B,2,FALSE)</f>
        <v xml:space="preserve">Trashegimia Kulturore dhe Muzete </v>
      </c>
      <c r="H172" s="72">
        <v>606</v>
      </c>
      <c r="I172" s="72" t="str">
        <f>VLOOKUP(H172,[1]llogarite!$A:$B,2,FALSE)</f>
        <v>Transferta per Buxhetet Familiare dhe Individet</v>
      </c>
      <c r="J172" s="72">
        <v>3333</v>
      </c>
      <c r="K172" s="72" t="s">
        <v>6</v>
      </c>
      <c r="L172" s="72" t="str">
        <f>VLOOKUP(K172,[1]produkt!$A:$B,2,FALSE)</f>
        <v>Muze të mirëmbajtura dhe të vizitueshëm nga publiku</v>
      </c>
      <c r="M172" s="73">
        <v>24000</v>
      </c>
      <c r="N172" s="73">
        <v>0</v>
      </c>
      <c r="O172" s="73">
        <v>0</v>
      </c>
      <c r="P172" s="73">
        <v>24000</v>
      </c>
      <c r="Q172" s="90">
        <f t="shared" si="8"/>
        <v>0</v>
      </c>
    </row>
    <row r="173" spans="1:17" x14ac:dyDescent="0.25">
      <c r="A173" s="68">
        <v>1</v>
      </c>
      <c r="B173" s="68">
        <v>12</v>
      </c>
      <c r="C173" s="68">
        <v>1012098</v>
      </c>
      <c r="D173" s="68" t="str">
        <f>VLOOKUP(C173,[1]institucion!$A:$B,2,FALSE)</f>
        <v>Muzeu Kombetar i Pergjimeve Shtepia me Gjethe (3535)</v>
      </c>
      <c r="E173" s="72" t="s">
        <v>0</v>
      </c>
      <c r="F173" s="72">
        <v>8220</v>
      </c>
      <c r="G173" s="72" t="str">
        <f>VLOOKUP(F173,[1]programet!$A:$B,2,FALSE)</f>
        <v xml:space="preserve">Trashegimia Kulturore dhe Muzete </v>
      </c>
      <c r="H173" s="72">
        <v>606</v>
      </c>
      <c r="I173" s="72" t="str">
        <f>VLOOKUP(H173,[1]llogarite!$A:$B,2,FALSE)</f>
        <v>Transferta per Buxhetet Familiare dhe Individet</v>
      </c>
      <c r="J173" s="72">
        <v>3535</v>
      </c>
      <c r="K173" s="72" t="s">
        <v>6</v>
      </c>
      <c r="L173" s="72" t="str">
        <f>VLOOKUP(K173,[1]produkt!$A:$B,2,FALSE)</f>
        <v>Muze të mirëmbajtura dhe të vizitueshëm nga publiku</v>
      </c>
      <c r="M173" s="73">
        <v>24000</v>
      </c>
      <c r="N173" s="73">
        <v>0</v>
      </c>
      <c r="O173" s="73">
        <v>22000</v>
      </c>
      <c r="P173" s="73">
        <v>2000</v>
      </c>
      <c r="Q173" s="90">
        <f t="shared" si="8"/>
        <v>0.91666666666666663</v>
      </c>
    </row>
    <row r="174" spans="1:17" x14ac:dyDescent="0.25">
      <c r="A174" s="68">
        <v>1</v>
      </c>
      <c r="B174" s="68">
        <v>12</v>
      </c>
      <c r="C174" s="68">
        <v>1012101</v>
      </c>
      <c r="D174" s="68" t="str">
        <f>VLOOKUP(C174,[1]institucion!$A:$B,2,FALSE)</f>
        <v>Instituti Kombetar i Trashegimise Kulturore Tirane (3535)</v>
      </c>
      <c r="E174" s="72" t="s">
        <v>0</v>
      </c>
      <c r="F174" s="72">
        <v>8220</v>
      </c>
      <c r="G174" s="72" t="str">
        <f>VLOOKUP(F174,[1]programet!$A:$B,2,FALSE)</f>
        <v xml:space="preserve">Trashegimia Kulturore dhe Muzete </v>
      </c>
      <c r="H174" s="72">
        <v>606</v>
      </c>
      <c r="I174" s="72" t="str">
        <f>VLOOKUP(H174,[1]llogarite!$A:$B,2,FALSE)</f>
        <v>Transferta per Buxhetet Familiare dhe Individet</v>
      </c>
      <c r="J174" s="72">
        <v>3535</v>
      </c>
      <c r="K174" s="72" t="s">
        <v>4</v>
      </c>
      <c r="L174" s="72" t="str">
        <f>VLOOKUP(K174,[1]produkt!$A:$B,2,FALSE)</f>
        <v>Objekte monument kulture të ruajtura dhe mbrojtura</v>
      </c>
      <c r="M174" s="73">
        <v>274000</v>
      </c>
      <c r="N174" s="73">
        <v>0</v>
      </c>
      <c r="O174" s="73">
        <v>230200</v>
      </c>
      <c r="P174" s="73">
        <v>43800</v>
      </c>
      <c r="Q174" s="90">
        <f t="shared" si="8"/>
        <v>0.8401459854014599</v>
      </c>
    </row>
    <row r="175" spans="1:17" x14ac:dyDescent="0.25">
      <c r="A175" s="68">
        <v>1</v>
      </c>
      <c r="B175" s="68">
        <v>12</v>
      </c>
      <c r="C175" s="68">
        <v>1012102</v>
      </c>
      <c r="D175" s="68" t="str">
        <f>VLOOKUP(C175,[1]institucion!$A:$B,2,FALSE)</f>
        <v>Qendra Muzeore Durres (0707)</v>
      </c>
      <c r="E175" s="72" t="s">
        <v>0</v>
      </c>
      <c r="F175" s="72">
        <v>8220</v>
      </c>
      <c r="G175" s="72" t="str">
        <f>VLOOKUP(F175,[1]programet!$A:$B,2,FALSE)</f>
        <v xml:space="preserve">Trashegimia Kulturore dhe Muzete </v>
      </c>
      <c r="H175" s="72">
        <v>606</v>
      </c>
      <c r="I175" s="72" t="str">
        <f>VLOOKUP(H175,[1]llogarite!$A:$B,2,FALSE)</f>
        <v>Transferta per Buxhetet Familiare dhe Individet</v>
      </c>
      <c r="J175" s="72">
        <v>707</v>
      </c>
      <c r="K175" s="72" t="s">
        <v>6</v>
      </c>
      <c r="L175" s="72" t="str">
        <f>VLOOKUP(K175,[1]produkt!$A:$B,2,FALSE)</f>
        <v>Muze të mirëmbajtura dhe të vizitueshëm nga publiku</v>
      </c>
      <c r="M175" s="73">
        <v>24000</v>
      </c>
      <c r="N175" s="73">
        <v>0</v>
      </c>
      <c r="O175" s="73">
        <v>0</v>
      </c>
      <c r="P175" s="73">
        <v>24000</v>
      </c>
      <c r="Q175" s="90">
        <f t="shared" si="8"/>
        <v>0</v>
      </c>
    </row>
    <row r="176" spans="1:17" x14ac:dyDescent="0.25">
      <c r="A176" s="68">
        <v>1</v>
      </c>
      <c r="B176" s="68">
        <v>12</v>
      </c>
      <c r="C176" s="68">
        <v>1012103</v>
      </c>
      <c r="D176" s="68" t="str">
        <f>VLOOKUP(C176,[1]institucion!$A:$B,2,FALSE)</f>
        <v>Drejtoria Rajonale e Trashegimise Kulturore Tirane (3535)</v>
      </c>
      <c r="E176" s="72" t="s">
        <v>0</v>
      </c>
      <c r="F176" s="72">
        <v>8220</v>
      </c>
      <c r="G176" s="72" t="str">
        <f>VLOOKUP(F176,[1]programet!$A:$B,2,FALSE)</f>
        <v xml:space="preserve">Trashegimia Kulturore dhe Muzete </v>
      </c>
      <c r="H176" s="72">
        <v>606</v>
      </c>
      <c r="I176" s="72" t="str">
        <f>VLOOKUP(H176,[1]llogarite!$A:$B,2,FALSE)</f>
        <v>Transferta per Buxhetet Familiare dhe Individet</v>
      </c>
      <c r="J176" s="72">
        <v>3535</v>
      </c>
      <c r="K176" s="72" t="s">
        <v>4</v>
      </c>
      <c r="L176" s="72" t="str">
        <f>VLOOKUP(K176,[1]produkt!$A:$B,2,FALSE)</f>
        <v>Objekte monument kulture të ruajtura dhe mbrojtura</v>
      </c>
      <c r="M176" s="73">
        <v>84000</v>
      </c>
      <c r="N176" s="73">
        <v>0</v>
      </c>
      <c r="O176" s="73">
        <v>82500</v>
      </c>
      <c r="P176" s="73">
        <v>1500</v>
      </c>
      <c r="Q176" s="90">
        <f t="shared" si="8"/>
        <v>0.9821428571428571</v>
      </c>
    </row>
    <row r="177" spans="1:17" x14ac:dyDescent="0.25">
      <c r="A177" s="68">
        <v>1</v>
      </c>
      <c r="B177" s="68">
        <v>12</v>
      </c>
      <c r="C177" s="68">
        <v>1012104</v>
      </c>
      <c r="D177" s="68" t="str">
        <f>VLOOKUP(C177,[1]institucion!$A:$B,2,FALSE)</f>
        <v>Zyra e Administrimit dhe Koordinimit te Parqeve Arkeologjike Apoloni dhe Bylis (0909)</v>
      </c>
      <c r="E177" s="72" t="s">
        <v>0</v>
      </c>
      <c r="F177" s="72">
        <v>8220</v>
      </c>
      <c r="G177" s="72" t="str">
        <f>VLOOKUP(F177,[1]programet!$A:$B,2,FALSE)</f>
        <v xml:space="preserve">Trashegimia Kulturore dhe Muzete </v>
      </c>
      <c r="H177" s="72">
        <v>606</v>
      </c>
      <c r="I177" s="72" t="str">
        <f>VLOOKUP(H177,[1]llogarite!$A:$B,2,FALSE)</f>
        <v>Transferta per Buxhetet Familiare dhe Individet</v>
      </c>
      <c r="J177" s="72">
        <v>909</v>
      </c>
      <c r="K177" s="72" t="s">
        <v>4</v>
      </c>
      <c r="L177" s="72" t="str">
        <f>VLOOKUP(K177,[1]produkt!$A:$B,2,FALSE)</f>
        <v>Objekte monument kulture të ruajtura dhe mbrojtura</v>
      </c>
      <c r="M177" s="73">
        <v>24000</v>
      </c>
      <c r="N177" s="73">
        <v>0</v>
      </c>
      <c r="O177" s="73">
        <v>24000</v>
      </c>
      <c r="P177" s="73">
        <v>0</v>
      </c>
      <c r="Q177" s="90">
        <f t="shared" si="8"/>
        <v>1</v>
      </c>
    </row>
    <row r="178" spans="1:17" x14ac:dyDescent="0.25">
      <c r="A178" s="68">
        <v>1</v>
      </c>
      <c r="B178" s="68">
        <v>12</v>
      </c>
      <c r="C178" s="68">
        <v>1012001</v>
      </c>
      <c r="D178" s="68" t="str">
        <f>VLOOKUP(C178,[1]institucion!$A:$B,2,FALSE)</f>
        <v>Aparati i Ministrise se Ekonomise, Kultures dhe Inovacionit (3535)</v>
      </c>
      <c r="E178" s="72" t="s">
        <v>0</v>
      </c>
      <c r="F178" s="72">
        <v>8230</v>
      </c>
      <c r="G178" s="72" t="str">
        <f>VLOOKUP(F178,[1]programet!$A:$B,2,FALSE)</f>
        <v xml:space="preserve">Arti dhe Kultura </v>
      </c>
      <c r="H178" s="72">
        <v>606</v>
      </c>
      <c r="I178" s="72" t="str">
        <f>VLOOKUP(H178,[1]llogarite!$A:$B,2,FALSE)</f>
        <v>Transferta per Buxhetet Familiare dhe Individet</v>
      </c>
      <c r="J178" s="72">
        <v>3535</v>
      </c>
      <c r="K178" s="72" t="s">
        <v>17</v>
      </c>
      <c r="L178" s="72" t="str">
        <f>VLOOKUP(K178,[1]produkt!$A:$B,2,FALSE)</f>
        <v>Projekte dhe programe ne mbeshtetje te skenes se pavarur</v>
      </c>
      <c r="M178" s="73">
        <v>21200</v>
      </c>
      <c r="N178" s="73">
        <v>0</v>
      </c>
      <c r="O178" s="73">
        <v>0</v>
      </c>
      <c r="P178" s="73">
        <v>21200</v>
      </c>
      <c r="Q178" s="90">
        <f t="shared" si="8"/>
        <v>0</v>
      </c>
    </row>
    <row r="179" spans="1:17" x14ac:dyDescent="0.25">
      <c r="A179" s="68">
        <v>1</v>
      </c>
      <c r="B179" s="68">
        <v>12</v>
      </c>
      <c r="C179" s="68">
        <v>1012009</v>
      </c>
      <c r="D179" s="68" t="str">
        <f>VLOOKUP(C179,[1]institucion!$A:$B,2,FALSE)</f>
        <v>Qendra Kombetare Kulturore e Femijeve (3535)</v>
      </c>
      <c r="E179" s="72" t="s">
        <v>0</v>
      </c>
      <c r="F179" s="72">
        <v>8230</v>
      </c>
      <c r="G179" s="72" t="str">
        <f>VLOOKUP(F179,[1]programet!$A:$B,2,FALSE)</f>
        <v xml:space="preserve">Arti dhe Kultura </v>
      </c>
      <c r="H179" s="72">
        <v>606</v>
      </c>
      <c r="I179" s="72" t="str">
        <f>VLOOKUP(H179,[1]llogarite!$A:$B,2,FALSE)</f>
        <v>Transferta per Buxhetet Familiare dhe Individet</v>
      </c>
      <c r="J179" s="72">
        <v>3535</v>
      </c>
      <c r="K179" s="72" t="s">
        <v>13</v>
      </c>
      <c r="L179" s="72" t="str">
        <f>VLOOKUP(K179,[1]produkt!$A:$B,2,FALSE)</f>
        <v>Veprimtari edukuese të teatrit me dhe për fëmijë</v>
      </c>
      <c r="M179" s="73">
        <v>194000</v>
      </c>
      <c r="N179" s="73">
        <v>0</v>
      </c>
      <c r="O179" s="73">
        <v>155349</v>
      </c>
      <c r="P179" s="73">
        <v>38651</v>
      </c>
      <c r="Q179" s="90">
        <f t="shared" si="8"/>
        <v>0.80076804123711343</v>
      </c>
    </row>
    <row r="180" spans="1:17" x14ac:dyDescent="0.25">
      <c r="A180" s="68">
        <v>1</v>
      </c>
      <c r="B180" s="68">
        <v>12</v>
      </c>
      <c r="C180" s="68">
        <v>1012015</v>
      </c>
      <c r="D180" s="68" t="str">
        <f>VLOOKUP(C180,[1]institucion!$A:$B,2,FALSE)</f>
        <v>Arkivi Qendror i Filmit (3535)</v>
      </c>
      <c r="E180" s="72" t="s">
        <v>0</v>
      </c>
      <c r="F180" s="72">
        <v>8230</v>
      </c>
      <c r="G180" s="72" t="str">
        <f>VLOOKUP(F180,[1]programet!$A:$B,2,FALSE)</f>
        <v xml:space="preserve">Arti dhe Kultura </v>
      </c>
      <c r="H180" s="72">
        <v>606</v>
      </c>
      <c r="I180" s="72" t="str">
        <f>VLOOKUP(H180,[1]llogarite!$A:$B,2,FALSE)</f>
        <v>Transferta per Buxhetet Familiare dhe Individet</v>
      </c>
      <c r="J180" s="72">
        <v>3535</v>
      </c>
      <c r="K180" s="72" t="s">
        <v>15</v>
      </c>
      <c r="L180" s="72" t="str">
        <f>VLOOKUP(K180,[1]produkt!$A:$B,2,FALSE)</f>
        <v>Veprimtari promovuese te materialeve filmike, pjesë e fondit të kinematografisë shqiptare dhe asaj të huaj.</v>
      </c>
      <c r="M180" s="73">
        <v>89250</v>
      </c>
      <c r="N180" s="73">
        <v>0</v>
      </c>
      <c r="O180" s="73">
        <v>86450</v>
      </c>
      <c r="P180" s="73">
        <v>2800</v>
      </c>
      <c r="Q180" s="90">
        <f t="shared" si="8"/>
        <v>0.96862745098039216</v>
      </c>
    </row>
    <row r="181" spans="1:17" x14ac:dyDescent="0.25">
      <c r="A181" s="68">
        <v>1</v>
      </c>
      <c r="B181" s="68">
        <v>12</v>
      </c>
      <c r="C181" s="68">
        <v>1012021</v>
      </c>
      <c r="D181" s="68" t="str">
        <f>VLOOKUP(C181,[1]institucion!$A:$B,2,FALSE)</f>
        <v>Galeria Kombetare e arteve (3535)</v>
      </c>
      <c r="E181" s="72" t="s">
        <v>0</v>
      </c>
      <c r="F181" s="72">
        <v>8230</v>
      </c>
      <c r="G181" s="72" t="str">
        <f>VLOOKUP(F181,[1]programet!$A:$B,2,FALSE)</f>
        <v xml:space="preserve">Arti dhe Kultura </v>
      </c>
      <c r="H181" s="72">
        <v>606</v>
      </c>
      <c r="I181" s="72" t="str">
        <f>VLOOKUP(H181,[1]llogarite!$A:$B,2,FALSE)</f>
        <v>Transferta per Buxhetet Familiare dhe Individet</v>
      </c>
      <c r="J181" s="72">
        <v>3535</v>
      </c>
      <c r="K181" s="72" t="s">
        <v>12</v>
      </c>
      <c r="L181" s="72" t="str">
        <f>VLOOKUP(K181,[1]produkt!$A:$B,2,FALSE)</f>
        <v>Ekspozita me vepra pjesë e fondit të GKA, të përkohshme të autorëve të traditës dhe bashkëkohore, autorë të diasporës dhe të huaj.</v>
      </c>
      <c r="M181" s="73">
        <v>24000</v>
      </c>
      <c r="N181" s="73">
        <v>0</v>
      </c>
      <c r="O181" s="73">
        <v>0</v>
      </c>
      <c r="P181" s="73">
        <v>24000</v>
      </c>
      <c r="Q181" s="90">
        <f t="shared" si="8"/>
        <v>0</v>
      </c>
    </row>
    <row r="182" spans="1:17" x14ac:dyDescent="0.25">
      <c r="A182" s="68">
        <v>1</v>
      </c>
      <c r="B182" s="68">
        <v>12</v>
      </c>
      <c r="C182" s="68">
        <v>1012022</v>
      </c>
      <c r="D182" s="68" t="str">
        <f>VLOOKUP(C182,[1]institucion!$A:$B,2,FALSE)</f>
        <v>Teatri Kombetar (3535)</v>
      </c>
      <c r="E182" s="72" t="s">
        <v>0</v>
      </c>
      <c r="F182" s="72">
        <v>8230</v>
      </c>
      <c r="G182" s="72" t="str">
        <f>VLOOKUP(F182,[1]programet!$A:$B,2,FALSE)</f>
        <v xml:space="preserve">Arti dhe Kultura </v>
      </c>
      <c r="H182" s="72">
        <v>606</v>
      </c>
      <c r="I182" s="72" t="str">
        <f>VLOOKUP(H182,[1]llogarite!$A:$B,2,FALSE)</f>
        <v>Transferta per Buxhetet Familiare dhe Individet</v>
      </c>
      <c r="J182" s="72">
        <v>3535</v>
      </c>
      <c r="K182" s="72" t="s">
        <v>10</v>
      </c>
      <c r="L182" s="72" t="str">
        <f>VLOOKUP(K182,[1]produkt!$A:$B,2,FALSE)</f>
        <v>Premiera dhe shfaqje artistike të zhanrit skenik teatror klasik dhe bashkëkohor.</v>
      </c>
      <c r="M182" s="73">
        <v>248240</v>
      </c>
      <c r="N182" s="73">
        <v>0</v>
      </c>
      <c r="O182" s="73">
        <v>200240</v>
      </c>
      <c r="P182" s="73">
        <v>48000</v>
      </c>
      <c r="Q182" s="90">
        <f t="shared" si="8"/>
        <v>0.80663873670641317</v>
      </c>
    </row>
    <row r="183" spans="1:17" x14ac:dyDescent="0.25">
      <c r="A183" s="68">
        <v>1</v>
      </c>
      <c r="B183" s="68">
        <v>12</v>
      </c>
      <c r="C183" s="68">
        <v>1012024</v>
      </c>
      <c r="D183" s="68" t="str">
        <f>VLOOKUP(C183,[1]institucion!$A:$B,2,FALSE)</f>
        <v>Teatri Operas dhe Baletit (3535)</v>
      </c>
      <c r="E183" s="72" t="s">
        <v>0</v>
      </c>
      <c r="F183" s="72">
        <v>8230</v>
      </c>
      <c r="G183" s="72" t="str">
        <f>VLOOKUP(F183,[1]programet!$A:$B,2,FALSE)</f>
        <v xml:space="preserve">Arti dhe Kultura </v>
      </c>
      <c r="H183" s="72">
        <v>606</v>
      </c>
      <c r="I183" s="72" t="str">
        <f>VLOOKUP(H183,[1]llogarite!$A:$B,2,FALSE)</f>
        <v>Transferta per Buxhetet Familiare dhe Individet</v>
      </c>
      <c r="J183" s="72">
        <v>3535</v>
      </c>
      <c r="K183" s="72" t="s">
        <v>9</v>
      </c>
      <c r="L183" s="72" t="str">
        <f>VLOOKUP(K183,[1]produkt!$A:$B,2,FALSE)</f>
        <v>Premiera dhe shfaqje artistike të zhanrit skenik operistik, koreografik dhe folklorit kombëtar.</v>
      </c>
      <c r="M183" s="73">
        <v>1367080</v>
      </c>
      <c r="N183" s="73">
        <v>0</v>
      </c>
      <c r="O183" s="73">
        <v>1169400.5</v>
      </c>
      <c r="P183" s="73">
        <v>197679.5</v>
      </c>
      <c r="Q183" s="90">
        <f t="shared" si="8"/>
        <v>0.85540019603827133</v>
      </c>
    </row>
    <row r="184" spans="1:17" x14ac:dyDescent="0.25">
      <c r="A184" s="68">
        <v>1</v>
      </c>
      <c r="B184" s="68">
        <v>12</v>
      </c>
      <c r="C184" s="68">
        <v>1012025</v>
      </c>
      <c r="D184" s="68" t="str">
        <f>VLOOKUP(C184,[1]institucion!$A:$B,2,FALSE)</f>
        <v>Biblioteka kombetare (3535)</v>
      </c>
      <c r="E184" s="72" t="s">
        <v>0</v>
      </c>
      <c r="F184" s="72">
        <v>8230</v>
      </c>
      <c r="G184" s="72" t="str">
        <f>VLOOKUP(F184,[1]programet!$A:$B,2,FALSE)</f>
        <v xml:space="preserve">Arti dhe Kultura </v>
      </c>
      <c r="H184" s="72">
        <v>606</v>
      </c>
      <c r="I184" s="72" t="str">
        <f>VLOOKUP(H184,[1]llogarite!$A:$B,2,FALSE)</f>
        <v>Transferta per Buxhetet Familiare dhe Individet</v>
      </c>
      <c r="J184" s="72">
        <v>3535</v>
      </c>
      <c r="K184" s="72" t="s">
        <v>1</v>
      </c>
      <c r="L184" s="72" t="str">
        <f>VLOOKUP(K184,[1]produkt!$A:$B,2,FALSE)</f>
        <v>Veprimtari dhe shërbime te integruara dhe inovative per qytetaret përdorues dhe frekuentues te koleksioneve bibliotekare</v>
      </c>
      <c r="M184" s="73">
        <v>361860</v>
      </c>
      <c r="N184" s="73">
        <v>0</v>
      </c>
      <c r="O184" s="73">
        <v>358895</v>
      </c>
      <c r="P184" s="73">
        <v>2965</v>
      </c>
      <c r="Q184" s="90">
        <f t="shared" si="8"/>
        <v>0.99180622340131541</v>
      </c>
    </row>
    <row r="185" spans="1:17" x14ac:dyDescent="0.25">
      <c r="A185" s="68">
        <v>1</v>
      </c>
      <c r="B185" s="68">
        <v>12</v>
      </c>
      <c r="C185" s="68">
        <v>1012090</v>
      </c>
      <c r="D185" s="68" t="str">
        <f>VLOOKUP(C185,[1]institucion!$A:$B,2,FALSE)</f>
        <v>Teatri Kombetar i Komedise (3535)</v>
      </c>
      <c r="E185" s="72" t="s">
        <v>0</v>
      </c>
      <c r="F185" s="72">
        <v>8230</v>
      </c>
      <c r="G185" s="72" t="str">
        <f>VLOOKUP(F185,[1]programet!$A:$B,2,FALSE)</f>
        <v xml:space="preserve">Arti dhe Kultura </v>
      </c>
      <c r="H185" s="72">
        <v>606</v>
      </c>
      <c r="I185" s="72" t="str">
        <f>VLOOKUP(H185,[1]llogarite!$A:$B,2,FALSE)</f>
        <v>Transferta per Buxhetet Familiare dhe Individet</v>
      </c>
      <c r="J185" s="72">
        <v>3535</v>
      </c>
      <c r="K185" s="72" t="s">
        <v>11</v>
      </c>
      <c r="L185" s="72" t="str">
        <f>VLOOKUP(K185,[1]produkt!$A:$B,2,FALSE)</f>
        <v>Premiera dhe shfaqje artistike të zhanrit skenik teatror eksperimental klasik dhe bashkëkohor.</v>
      </c>
      <c r="M185" s="73">
        <v>24000</v>
      </c>
      <c r="N185" s="73">
        <v>0</v>
      </c>
      <c r="O185" s="73">
        <v>0</v>
      </c>
      <c r="P185" s="73">
        <v>24000</v>
      </c>
      <c r="Q185" s="90">
        <f t="shared" si="8"/>
        <v>0</v>
      </c>
    </row>
    <row r="186" spans="1:17" x14ac:dyDescent="0.25">
      <c r="A186" s="68">
        <v>1</v>
      </c>
      <c r="B186" s="68">
        <v>12</v>
      </c>
      <c r="C186" s="68">
        <v>1012092</v>
      </c>
      <c r="D186" s="68" t="str">
        <f>VLOOKUP(C186,[1]institucion!$A:$B,2,FALSE)</f>
        <v>Cirku Kombetar (3535)</v>
      </c>
      <c r="E186" s="72" t="s">
        <v>0</v>
      </c>
      <c r="F186" s="72">
        <v>8230</v>
      </c>
      <c r="G186" s="72" t="str">
        <f>VLOOKUP(F186,[1]programet!$A:$B,2,FALSE)</f>
        <v xml:space="preserve">Arti dhe Kultura </v>
      </c>
      <c r="H186" s="72">
        <v>606</v>
      </c>
      <c r="I186" s="72" t="str">
        <f>VLOOKUP(H186,[1]llogarite!$A:$B,2,FALSE)</f>
        <v>Transferta per Buxhetet Familiare dhe Individet</v>
      </c>
      <c r="J186" s="72">
        <v>3535</v>
      </c>
      <c r="K186" s="72" t="s">
        <v>14</v>
      </c>
      <c r="L186" s="72" t="str">
        <f>VLOOKUP(K186,[1]produkt!$A:$B,2,FALSE)</f>
        <v>Veprimtari artistike në zhanrin e cirkut si dhe eksperimentimin  e formave  të reja të shprehjes skenike bashkëkohore.</v>
      </c>
      <c r="M186" s="73">
        <v>287771</v>
      </c>
      <c r="N186" s="73">
        <v>0</v>
      </c>
      <c r="O186" s="73">
        <v>252863</v>
      </c>
      <c r="P186" s="73">
        <v>34908</v>
      </c>
      <c r="Q186" s="90">
        <f t="shared" si="8"/>
        <v>0.87869521251272709</v>
      </c>
    </row>
    <row r="187" spans="1:17" x14ac:dyDescent="0.25">
      <c r="A187" s="68">
        <v>1</v>
      </c>
      <c r="B187" s="68">
        <v>12</v>
      </c>
      <c r="C187" s="68">
        <v>1012100</v>
      </c>
      <c r="D187" s="68" t="str">
        <f>VLOOKUP(C187,[1]institucion!$A:$B,2,FALSE)</f>
        <v>Qendra Kombetare e Librit dhe Leximit(3535)</v>
      </c>
      <c r="E187" s="72" t="s">
        <v>0</v>
      </c>
      <c r="F187" s="72">
        <v>8230</v>
      </c>
      <c r="G187" s="72" t="str">
        <f>VLOOKUP(F187,[1]programet!$A:$B,2,FALSE)</f>
        <v xml:space="preserve">Arti dhe Kultura </v>
      </c>
      <c r="H187" s="72">
        <v>606</v>
      </c>
      <c r="I187" s="72" t="str">
        <f>VLOOKUP(H187,[1]llogarite!$A:$B,2,FALSE)</f>
        <v>Transferta per Buxhetet Familiare dhe Individet</v>
      </c>
      <c r="J187" s="72">
        <v>3535</v>
      </c>
      <c r="K187" s="72" t="s">
        <v>16</v>
      </c>
      <c r="L187" s="72" t="str">
        <f>VLOOKUP(K187,[1]produkt!$A:$B,2,FALSE)</f>
        <v>Aktivitete me fokus promovimin e krijimtarisë letrare</v>
      </c>
      <c r="M187" s="73">
        <v>24000</v>
      </c>
      <c r="N187" s="73">
        <v>0</v>
      </c>
      <c r="O187" s="73">
        <v>24000</v>
      </c>
      <c r="P187" s="73">
        <v>0</v>
      </c>
      <c r="Q187" s="90">
        <f t="shared" si="8"/>
        <v>1</v>
      </c>
    </row>
    <row r="188" spans="1:17" x14ac:dyDescent="0.25">
      <c r="A188" s="86"/>
      <c r="B188" s="86"/>
      <c r="C188" s="86"/>
      <c r="D188" s="86"/>
      <c r="E188" s="78"/>
      <c r="F188" s="78"/>
      <c r="G188" s="78" t="s">
        <v>154</v>
      </c>
      <c r="H188" s="78"/>
      <c r="I188" s="78"/>
      <c r="J188" s="78"/>
      <c r="K188" s="78"/>
      <c r="L188" s="78"/>
      <c r="M188" s="79">
        <f>SUM(M156:M187)</f>
        <v>150141712</v>
      </c>
      <c r="N188" s="79">
        <f t="shared" ref="N188:P188" si="9">SUM(N156:N187)</f>
        <v>0</v>
      </c>
      <c r="O188" s="79">
        <f t="shared" si="9"/>
        <v>75065336.5</v>
      </c>
      <c r="P188" s="79">
        <f t="shared" si="9"/>
        <v>75076375.5</v>
      </c>
      <c r="Q188" s="91">
        <f t="shared" si="8"/>
        <v>0.4999632380640498</v>
      </c>
    </row>
    <row r="189" spans="1:17" x14ac:dyDescent="0.25">
      <c r="E189" s="72"/>
      <c r="F189" s="72"/>
      <c r="G189" s="72"/>
      <c r="H189" s="72"/>
      <c r="I189" s="72"/>
      <c r="J189" s="72"/>
      <c r="K189" s="72"/>
      <c r="L189" s="72"/>
      <c r="M189" s="73"/>
      <c r="N189" s="73"/>
      <c r="O189" s="73"/>
      <c r="P189" s="73"/>
      <c r="Q189" s="90"/>
    </row>
    <row r="190" spans="1:17" x14ac:dyDescent="0.25">
      <c r="E190" s="72"/>
      <c r="F190" s="72"/>
      <c r="G190" s="72"/>
      <c r="H190" s="72"/>
      <c r="I190" s="72"/>
      <c r="J190" s="72"/>
      <c r="K190" s="72"/>
      <c r="L190" s="72"/>
      <c r="M190" s="73"/>
      <c r="N190" s="73"/>
      <c r="O190" s="73"/>
      <c r="P190" s="73"/>
      <c r="Q190" s="90"/>
    </row>
    <row r="191" spans="1:17" x14ac:dyDescent="0.25">
      <c r="E191" s="72"/>
      <c r="F191" s="72"/>
      <c r="G191" s="72"/>
      <c r="H191" s="72"/>
      <c r="I191" s="72"/>
      <c r="J191" s="72"/>
      <c r="K191" s="72"/>
      <c r="L191" s="72"/>
      <c r="M191" s="73">
        <f>M188+M155+M145+M127+M61+M31</f>
        <v>2948431277</v>
      </c>
      <c r="N191" s="73">
        <f t="shared" ref="N191:P191" si="10">N188+N155+N145+N127+N61+N31</f>
        <v>7574185.6900000004</v>
      </c>
      <c r="O191" s="73">
        <f t="shared" si="10"/>
        <v>2649363093.3299999</v>
      </c>
      <c r="P191" s="73">
        <f t="shared" si="10"/>
        <v>291493997.98000002</v>
      </c>
      <c r="Q191" s="90">
        <f t="shared" si="8"/>
        <v>0.89856701561845487</v>
      </c>
    </row>
  </sheetData>
  <autoFilter ref="E1:P188" xr:uid="{E4AA911B-9A86-4410-819F-9EAE0B9B9F99}"/>
  <sortState xmlns:xlrd2="http://schemas.microsoft.com/office/spreadsheetml/2017/richdata2" ref="A2:P188">
    <sortCondition ref="A1:A18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08B3-C242-4041-B378-2A934906E6AE}">
  <dimension ref="A1:O30"/>
  <sheetViews>
    <sheetView workbookViewId="0">
      <selection activeCell="K15" sqref="K15"/>
    </sheetView>
  </sheetViews>
  <sheetFormatPr defaultRowHeight="15" x14ac:dyDescent="0.25"/>
  <cols>
    <col min="1" max="1" width="8.28515625" customWidth="1"/>
    <col min="2" max="2" width="6.5703125" customWidth="1"/>
    <col min="3" max="3" width="8.140625" customWidth="1"/>
    <col min="4" max="4" width="39.42578125" customWidth="1"/>
    <col min="5" max="5" width="8.42578125" customWidth="1"/>
    <col min="6" max="6" width="6.7109375" customWidth="1"/>
    <col min="8" max="8" width="6.42578125" customWidth="1"/>
    <col min="9" max="9" width="9.5703125" customWidth="1"/>
    <col min="10" max="10" width="53.85546875" customWidth="1"/>
    <col min="11" max="11" width="19" customWidth="1"/>
    <col min="12" max="12" width="14.5703125" bestFit="1" customWidth="1"/>
    <col min="13" max="13" width="17.85546875" customWidth="1"/>
    <col min="14" max="14" width="14.28515625" customWidth="1"/>
    <col min="15" max="15" width="13.42578125" customWidth="1"/>
  </cols>
  <sheetData>
    <row r="1" spans="1:15" ht="15.75" x14ac:dyDescent="0.25">
      <c r="A1" s="2"/>
      <c r="B1" s="2"/>
      <c r="C1" s="3"/>
      <c r="D1" s="4" t="s">
        <v>39</v>
      </c>
      <c r="E1" s="5"/>
      <c r="F1" s="6"/>
      <c r="G1" s="5"/>
      <c r="H1" s="5"/>
      <c r="I1" s="5"/>
      <c r="K1" s="7"/>
      <c r="L1" s="7"/>
      <c r="M1" s="7"/>
      <c r="N1" s="7"/>
      <c r="O1" s="8"/>
    </row>
    <row r="2" spans="1:15" ht="40.5" x14ac:dyDescent="0.25">
      <c r="A2" s="9" t="s">
        <v>40</v>
      </c>
      <c r="B2" s="9" t="s">
        <v>41</v>
      </c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48</v>
      </c>
      <c r="J2" s="9"/>
      <c r="K2" s="9" t="s">
        <v>49</v>
      </c>
      <c r="L2" s="9" t="s">
        <v>33</v>
      </c>
      <c r="M2" s="9" t="s">
        <v>50</v>
      </c>
      <c r="N2" s="9" t="s">
        <v>34</v>
      </c>
      <c r="O2" s="9" t="s">
        <v>51</v>
      </c>
    </row>
    <row r="3" spans="1:15" x14ac:dyDescent="0.25">
      <c r="A3" s="10"/>
      <c r="B3" s="11" t="s">
        <v>52</v>
      </c>
      <c r="C3" s="12"/>
      <c r="D3" s="13" t="s">
        <v>53</v>
      </c>
      <c r="E3" s="12"/>
      <c r="F3" s="12"/>
      <c r="G3" s="12"/>
      <c r="H3" s="12"/>
      <c r="I3" s="12"/>
      <c r="J3" s="14"/>
      <c r="K3" s="15">
        <f>K4+K15</f>
        <v>1446585644</v>
      </c>
      <c r="L3" s="15">
        <f>L4+L15</f>
        <v>5636500</v>
      </c>
      <c r="M3" s="15">
        <f>M4+M15</f>
        <v>1375929996</v>
      </c>
      <c r="N3" s="15">
        <f>N4+N15</f>
        <v>65019148</v>
      </c>
      <c r="O3" s="16">
        <f>M3/K3</f>
        <v>0.95115695479693285</v>
      </c>
    </row>
    <row r="4" spans="1:15" x14ac:dyDescent="0.25">
      <c r="A4" s="17"/>
      <c r="B4" s="18" t="s">
        <v>52</v>
      </c>
      <c r="C4" s="19"/>
      <c r="D4" s="20" t="s">
        <v>54</v>
      </c>
      <c r="E4" s="19"/>
      <c r="F4" s="21" t="s">
        <v>55</v>
      </c>
      <c r="G4" s="19"/>
      <c r="H4" s="19"/>
      <c r="I4" s="19"/>
      <c r="J4" s="22"/>
      <c r="K4" s="23">
        <f>SUM(K5:K14)</f>
        <v>103085644</v>
      </c>
      <c r="L4" s="23">
        <f t="shared" ref="L4:N4" si="0">SUM(L5:L14)</f>
        <v>57668</v>
      </c>
      <c r="M4" s="23">
        <f t="shared" si="0"/>
        <v>42371899</v>
      </c>
      <c r="N4" s="23">
        <f t="shared" si="0"/>
        <v>60656077</v>
      </c>
      <c r="O4" s="24">
        <f>M4/K4</f>
        <v>0.41103588585040995</v>
      </c>
    </row>
    <row r="5" spans="1:15" x14ac:dyDescent="0.25">
      <c r="A5" s="25" t="s">
        <v>56</v>
      </c>
      <c r="B5" s="26" t="s">
        <v>52</v>
      </c>
      <c r="C5" s="25" t="s">
        <v>57</v>
      </c>
      <c r="D5" s="27" t="s">
        <v>58</v>
      </c>
      <c r="E5" s="25" t="s">
        <v>0</v>
      </c>
      <c r="F5" s="25" t="s">
        <v>55</v>
      </c>
      <c r="G5" s="25" t="s">
        <v>59</v>
      </c>
      <c r="H5" s="25" t="s">
        <v>60</v>
      </c>
      <c r="I5" s="25" t="s">
        <v>61</v>
      </c>
      <c r="J5" s="27" t="s">
        <v>62</v>
      </c>
      <c r="K5" s="28">
        <v>9754680</v>
      </c>
      <c r="L5" s="28">
        <v>0</v>
      </c>
      <c r="M5" s="28">
        <v>9652982</v>
      </c>
      <c r="N5" s="28">
        <v>101698</v>
      </c>
      <c r="O5" s="29">
        <f t="shared" ref="O5:O14" si="1">M5/K5</f>
        <v>0.98957444016615614</v>
      </c>
    </row>
    <row r="6" spans="1:15" x14ac:dyDescent="0.25">
      <c r="A6" s="25" t="s">
        <v>56</v>
      </c>
      <c r="B6" s="26" t="s">
        <v>52</v>
      </c>
      <c r="C6" s="25" t="s">
        <v>57</v>
      </c>
      <c r="D6" s="27" t="s">
        <v>58</v>
      </c>
      <c r="E6" s="25" t="s">
        <v>0</v>
      </c>
      <c r="F6" s="25" t="s">
        <v>55</v>
      </c>
      <c r="G6" s="25" t="s">
        <v>63</v>
      </c>
      <c r="H6" s="25" t="s">
        <v>60</v>
      </c>
      <c r="I6" s="25" t="s">
        <v>64</v>
      </c>
      <c r="J6" s="27" t="s">
        <v>65</v>
      </c>
      <c r="K6" s="28">
        <v>305000</v>
      </c>
      <c r="L6" s="28">
        <v>0</v>
      </c>
      <c r="M6" s="28">
        <v>0</v>
      </c>
      <c r="N6" s="28">
        <v>305000</v>
      </c>
      <c r="O6" s="29">
        <f t="shared" si="1"/>
        <v>0</v>
      </c>
    </row>
    <row r="7" spans="1:15" ht="27" x14ac:dyDescent="0.25">
      <c r="A7" s="25" t="s">
        <v>56</v>
      </c>
      <c r="B7" s="26" t="s">
        <v>52</v>
      </c>
      <c r="C7" s="25" t="s">
        <v>57</v>
      </c>
      <c r="D7" s="27" t="s">
        <v>58</v>
      </c>
      <c r="E7" s="25" t="s">
        <v>0</v>
      </c>
      <c r="F7" s="25" t="s">
        <v>55</v>
      </c>
      <c r="G7" s="25" t="s">
        <v>63</v>
      </c>
      <c r="H7" s="25" t="s">
        <v>60</v>
      </c>
      <c r="I7" s="25" t="s">
        <v>66</v>
      </c>
      <c r="J7" s="27" t="s">
        <v>67</v>
      </c>
      <c r="K7" s="28">
        <v>57515644</v>
      </c>
      <c r="L7" s="28">
        <v>0</v>
      </c>
      <c r="M7" s="28">
        <v>0</v>
      </c>
      <c r="N7" s="28">
        <v>57515644</v>
      </c>
      <c r="O7" s="29">
        <f t="shared" si="1"/>
        <v>0</v>
      </c>
    </row>
    <row r="8" spans="1:15" x14ac:dyDescent="0.25">
      <c r="A8" s="25" t="s">
        <v>56</v>
      </c>
      <c r="B8" s="26" t="s">
        <v>52</v>
      </c>
      <c r="C8" s="25" t="s">
        <v>68</v>
      </c>
      <c r="D8" s="27" t="e">
        <v>#N/A</v>
      </c>
      <c r="E8" s="25" t="s">
        <v>21</v>
      </c>
      <c r="F8" s="25" t="s">
        <v>55</v>
      </c>
      <c r="G8" s="25" t="s">
        <v>63</v>
      </c>
      <c r="H8" s="25" t="s">
        <v>69</v>
      </c>
      <c r="I8" s="25" t="s">
        <v>70</v>
      </c>
      <c r="J8" s="27" t="s">
        <v>71</v>
      </c>
      <c r="K8" s="28">
        <v>1287548</v>
      </c>
      <c r="L8" s="28">
        <v>0</v>
      </c>
      <c r="M8" s="28">
        <v>990843</v>
      </c>
      <c r="N8" s="28">
        <v>296705</v>
      </c>
      <c r="O8" s="29">
        <f t="shared" si="1"/>
        <v>0.7695581057948907</v>
      </c>
    </row>
    <row r="9" spans="1:15" ht="27" x14ac:dyDescent="0.25">
      <c r="A9" s="25" t="s">
        <v>56</v>
      </c>
      <c r="B9" s="26" t="s">
        <v>52</v>
      </c>
      <c r="C9" s="25" t="s">
        <v>72</v>
      </c>
      <c r="D9" s="27" t="s">
        <v>73</v>
      </c>
      <c r="E9" s="25" t="s">
        <v>0</v>
      </c>
      <c r="F9" s="25" t="s">
        <v>55</v>
      </c>
      <c r="G9" s="25" t="s">
        <v>63</v>
      </c>
      <c r="H9" s="25" t="s">
        <v>60</v>
      </c>
      <c r="I9" s="25" t="s">
        <v>74</v>
      </c>
      <c r="J9" s="27" t="s">
        <v>75</v>
      </c>
      <c r="K9" s="28">
        <v>4000000</v>
      </c>
      <c r="L9" s="28">
        <v>27069</v>
      </c>
      <c r="M9" s="28">
        <v>3943380</v>
      </c>
      <c r="N9" s="28">
        <v>29551</v>
      </c>
      <c r="O9" s="29">
        <f t="shared" si="1"/>
        <v>0.98584499999999997</v>
      </c>
    </row>
    <row r="10" spans="1:15" ht="27" x14ac:dyDescent="0.25">
      <c r="A10" s="25" t="s">
        <v>56</v>
      </c>
      <c r="B10" s="26" t="s">
        <v>52</v>
      </c>
      <c r="C10" s="25" t="s">
        <v>72</v>
      </c>
      <c r="D10" s="27" t="s">
        <v>73</v>
      </c>
      <c r="E10" s="25" t="s">
        <v>0</v>
      </c>
      <c r="F10" s="25" t="s">
        <v>55</v>
      </c>
      <c r="G10" s="25" t="s">
        <v>63</v>
      </c>
      <c r="H10" s="25" t="s">
        <v>60</v>
      </c>
      <c r="I10" s="25" t="s">
        <v>76</v>
      </c>
      <c r="J10" s="27" t="s">
        <v>77</v>
      </c>
      <c r="K10" s="28">
        <v>6525000</v>
      </c>
      <c r="L10" s="28">
        <v>29845</v>
      </c>
      <c r="M10" s="28">
        <v>6413242</v>
      </c>
      <c r="N10" s="28">
        <v>81913</v>
      </c>
      <c r="O10" s="29">
        <f t="shared" si="1"/>
        <v>0.98287233716475098</v>
      </c>
    </row>
    <row r="11" spans="1:15" ht="27" x14ac:dyDescent="0.25">
      <c r="A11" s="25" t="s">
        <v>56</v>
      </c>
      <c r="B11" s="26" t="s">
        <v>52</v>
      </c>
      <c r="C11" s="25" t="s">
        <v>72</v>
      </c>
      <c r="D11" s="27" t="s">
        <v>73</v>
      </c>
      <c r="E11" s="25" t="s">
        <v>0</v>
      </c>
      <c r="F11" s="25" t="s">
        <v>55</v>
      </c>
      <c r="G11" s="25" t="s">
        <v>63</v>
      </c>
      <c r="H11" s="25" t="s">
        <v>60</v>
      </c>
      <c r="I11" s="25" t="s">
        <v>78</v>
      </c>
      <c r="J11" s="27" t="s">
        <v>79</v>
      </c>
      <c r="K11" s="28">
        <v>3400000</v>
      </c>
      <c r="L11" s="28">
        <v>0</v>
      </c>
      <c r="M11" s="28">
        <v>1321320</v>
      </c>
      <c r="N11" s="28">
        <v>2078680</v>
      </c>
      <c r="O11" s="29">
        <f t="shared" si="1"/>
        <v>0.3886235294117647</v>
      </c>
    </row>
    <row r="12" spans="1:15" ht="27" x14ac:dyDescent="0.25">
      <c r="A12" s="30" t="s">
        <v>56</v>
      </c>
      <c r="B12" s="31" t="s">
        <v>52</v>
      </c>
      <c r="C12" s="30" t="s">
        <v>72</v>
      </c>
      <c r="D12" s="32" t="s">
        <v>73</v>
      </c>
      <c r="E12" s="30" t="s">
        <v>0</v>
      </c>
      <c r="F12" s="30" t="s">
        <v>55</v>
      </c>
      <c r="G12" s="30" t="s">
        <v>63</v>
      </c>
      <c r="H12" s="30" t="s">
        <v>60</v>
      </c>
      <c r="I12" s="30" t="s">
        <v>80</v>
      </c>
      <c r="J12" s="27" t="s">
        <v>81</v>
      </c>
      <c r="K12" s="33">
        <v>7197772</v>
      </c>
      <c r="L12" s="33">
        <v>0</v>
      </c>
      <c r="M12" s="33">
        <v>7043812</v>
      </c>
      <c r="N12" s="33">
        <v>153960</v>
      </c>
      <c r="O12" s="29">
        <f t="shared" si="1"/>
        <v>0.97861004766474957</v>
      </c>
    </row>
    <row r="13" spans="1:15" ht="27" x14ac:dyDescent="0.25">
      <c r="A13" s="25" t="s">
        <v>56</v>
      </c>
      <c r="B13" s="26" t="s">
        <v>52</v>
      </c>
      <c r="C13" s="25" t="s">
        <v>72</v>
      </c>
      <c r="D13" s="27" t="s">
        <v>73</v>
      </c>
      <c r="E13" s="25" t="s">
        <v>0</v>
      </c>
      <c r="F13" s="25" t="s">
        <v>55</v>
      </c>
      <c r="G13" s="25" t="s">
        <v>63</v>
      </c>
      <c r="H13" s="25" t="s">
        <v>60</v>
      </c>
      <c r="I13" s="25" t="s">
        <v>82</v>
      </c>
      <c r="J13" s="27" t="s">
        <v>83</v>
      </c>
      <c r="K13" s="28">
        <v>4000000</v>
      </c>
      <c r="L13" s="28">
        <v>0</v>
      </c>
      <c r="M13" s="28">
        <v>3960000</v>
      </c>
      <c r="N13" s="28">
        <v>40000</v>
      </c>
      <c r="O13" s="29">
        <f t="shared" si="1"/>
        <v>0.99</v>
      </c>
    </row>
    <row r="14" spans="1:15" ht="27" x14ac:dyDescent="0.25">
      <c r="A14" s="25" t="s">
        <v>56</v>
      </c>
      <c r="B14" s="26" t="s">
        <v>52</v>
      </c>
      <c r="C14" s="25" t="s">
        <v>72</v>
      </c>
      <c r="D14" s="27" t="s">
        <v>73</v>
      </c>
      <c r="E14" s="25" t="s">
        <v>0</v>
      </c>
      <c r="F14" s="25" t="s">
        <v>55</v>
      </c>
      <c r="G14" s="25" t="s">
        <v>63</v>
      </c>
      <c r="H14" s="25" t="s">
        <v>60</v>
      </c>
      <c r="I14" s="25" t="s">
        <v>84</v>
      </c>
      <c r="J14" s="27" t="s">
        <v>85</v>
      </c>
      <c r="K14" s="28">
        <v>9100000</v>
      </c>
      <c r="L14" s="28">
        <v>754</v>
      </c>
      <c r="M14" s="28">
        <v>9046320</v>
      </c>
      <c r="N14" s="28">
        <v>52926</v>
      </c>
      <c r="O14" s="29">
        <f t="shared" si="1"/>
        <v>0.99410109890109888</v>
      </c>
    </row>
    <row r="15" spans="1:15" x14ac:dyDescent="0.25">
      <c r="A15" s="17"/>
      <c r="B15" s="18" t="s">
        <v>52</v>
      </c>
      <c r="C15" s="17"/>
      <c r="D15" s="34" t="s">
        <v>86</v>
      </c>
      <c r="E15" s="17"/>
      <c r="F15" s="21" t="s">
        <v>87</v>
      </c>
      <c r="G15" s="17"/>
      <c r="H15" s="17"/>
      <c r="I15" s="17"/>
      <c r="J15" s="22"/>
      <c r="K15" s="35">
        <f>SUM(K16:K30)</f>
        <v>1343500000</v>
      </c>
      <c r="L15" s="35">
        <f t="shared" ref="L15:N15" si="2">SUM(L16:L30)</f>
        <v>5578832</v>
      </c>
      <c r="M15" s="35">
        <f t="shared" si="2"/>
        <v>1333558097</v>
      </c>
      <c r="N15" s="35">
        <f t="shared" si="2"/>
        <v>4363071</v>
      </c>
      <c r="O15" s="24">
        <f>M15/K15</f>
        <v>0.99259999776702645</v>
      </c>
    </row>
    <row r="16" spans="1:15" ht="27" x14ac:dyDescent="0.25">
      <c r="A16" s="25" t="s">
        <v>56</v>
      </c>
      <c r="B16" s="26" t="s">
        <v>52</v>
      </c>
      <c r="C16" s="25" t="s">
        <v>57</v>
      </c>
      <c r="D16" s="27" t="s">
        <v>58</v>
      </c>
      <c r="E16" s="25" t="s">
        <v>0</v>
      </c>
      <c r="F16" s="25" t="s">
        <v>87</v>
      </c>
      <c r="G16" s="25" t="s">
        <v>63</v>
      </c>
      <c r="H16" s="25" t="s">
        <v>60</v>
      </c>
      <c r="I16" s="25" t="s">
        <v>88</v>
      </c>
      <c r="J16" s="27" t="s">
        <v>89</v>
      </c>
      <c r="K16" s="28">
        <v>360097972</v>
      </c>
      <c r="L16" s="28">
        <v>0</v>
      </c>
      <c r="M16" s="28">
        <v>360097970</v>
      </c>
      <c r="N16" s="28">
        <v>2</v>
      </c>
      <c r="O16" s="29">
        <f t="shared" ref="O16:O30" si="3">M16/K16</f>
        <v>0.999999994445956</v>
      </c>
    </row>
    <row r="17" spans="1:15" x14ac:dyDescent="0.25">
      <c r="A17" s="25" t="s">
        <v>56</v>
      </c>
      <c r="B17" s="26" t="s">
        <v>52</v>
      </c>
      <c r="C17" s="25" t="s">
        <v>57</v>
      </c>
      <c r="D17" s="27" t="s">
        <v>58</v>
      </c>
      <c r="E17" s="25" t="s">
        <v>0</v>
      </c>
      <c r="F17" s="25" t="s">
        <v>87</v>
      </c>
      <c r="G17" s="25" t="s">
        <v>63</v>
      </c>
      <c r="H17" s="25" t="s">
        <v>60</v>
      </c>
      <c r="I17" s="25" t="s">
        <v>90</v>
      </c>
      <c r="J17" s="27" t="s">
        <v>91</v>
      </c>
      <c r="K17" s="28">
        <v>9661629</v>
      </c>
      <c r="L17" s="28">
        <v>198568</v>
      </c>
      <c r="M17" s="28">
        <v>9451211</v>
      </c>
      <c r="N17" s="28">
        <v>11850</v>
      </c>
      <c r="O17" s="29">
        <f t="shared" si="3"/>
        <v>0.97822127096786682</v>
      </c>
    </row>
    <row r="18" spans="1:15" x14ac:dyDescent="0.25">
      <c r="A18" s="25" t="s">
        <v>56</v>
      </c>
      <c r="B18" s="26" t="s">
        <v>52</v>
      </c>
      <c r="C18" s="25" t="s">
        <v>57</v>
      </c>
      <c r="D18" s="27" t="s">
        <v>58</v>
      </c>
      <c r="E18" s="25" t="s">
        <v>0</v>
      </c>
      <c r="F18" s="25" t="s">
        <v>87</v>
      </c>
      <c r="G18" s="25" t="s">
        <v>63</v>
      </c>
      <c r="H18" s="25" t="s">
        <v>60</v>
      </c>
      <c r="I18" s="25" t="s">
        <v>92</v>
      </c>
      <c r="J18" s="27" t="s">
        <v>93</v>
      </c>
      <c r="K18" s="28">
        <v>2904616</v>
      </c>
      <c r="L18" s="28">
        <v>0</v>
      </c>
      <c r="M18" s="28">
        <v>0</v>
      </c>
      <c r="N18" s="28">
        <v>2904616</v>
      </c>
      <c r="O18" s="29">
        <f t="shared" si="3"/>
        <v>0</v>
      </c>
    </row>
    <row r="19" spans="1:15" ht="27" x14ac:dyDescent="0.25">
      <c r="A19" s="25" t="s">
        <v>56</v>
      </c>
      <c r="B19" s="26" t="s">
        <v>52</v>
      </c>
      <c r="C19" s="25" t="s">
        <v>57</v>
      </c>
      <c r="D19" s="27" t="s">
        <v>58</v>
      </c>
      <c r="E19" s="25" t="s">
        <v>0</v>
      </c>
      <c r="F19" s="25" t="s">
        <v>87</v>
      </c>
      <c r="G19" s="25" t="s">
        <v>63</v>
      </c>
      <c r="H19" s="25" t="s">
        <v>60</v>
      </c>
      <c r="I19" s="25" t="s">
        <v>94</v>
      </c>
      <c r="J19" s="27" t="s">
        <v>95</v>
      </c>
      <c r="K19" s="28">
        <v>4425107</v>
      </c>
      <c r="L19" s="28">
        <v>0</v>
      </c>
      <c r="M19" s="28">
        <v>4425107</v>
      </c>
      <c r="N19" s="28">
        <v>0</v>
      </c>
      <c r="O19" s="29">
        <f t="shared" si="3"/>
        <v>1</v>
      </c>
    </row>
    <row r="20" spans="1:15" x14ac:dyDescent="0.25">
      <c r="A20" s="25" t="s">
        <v>56</v>
      </c>
      <c r="B20" s="26" t="s">
        <v>52</v>
      </c>
      <c r="C20" s="25" t="s">
        <v>57</v>
      </c>
      <c r="D20" s="27" t="s">
        <v>58</v>
      </c>
      <c r="E20" s="25" t="s">
        <v>0</v>
      </c>
      <c r="F20" s="25" t="s">
        <v>87</v>
      </c>
      <c r="G20" s="25" t="s">
        <v>63</v>
      </c>
      <c r="H20" s="25" t="s">
        <v>60</v>
      </c>
      <c r="I20" s="25" t="s">
        <v>96</v>
      </c>
      <c r="J20" s="27" t="s">
        <v>97</v>
      </c>
      <c r="K20" s="28">
        <v>93373122</v>
      </c>
      <c r="L20" s="28">
        <v>0</v>
      </c>
      <c r="M20" s="28">
        <v>93158206</v>
      </c>
      <c r="N20" s="28">
        <v>214916</v>
      </c>
      <c r="O20" s="29">
        <f t="shared" si="3"/>
        <v>0.99769830979840213</v>
      </c>
    </row>
    <row r="21" spans="1:15" ht="27" x14ac:dyDescent="0.25">
      <c r="A21" s="25" t="s">
        <v>56</v>
      </c>
      <c r="B21" s="26" t="s">
        <v>52</v>
      </c>
      <c r="C21" s="25" t="s">
        <v>57</v>
      </c>
      <c r="D21" s="27" t="s">
        <v>58</v>
      </c>
      <c r="E21" s="25" t="s">
        <v>0</v>
      </c>
      <c r="F21" s="25" t="s">
        <v>87</v>
      </c>
      <c r="G21" s="25" t="s">
        <v>63</v>
      </c>
      <c r="H21" s="25" t="s">
        <v>60</v>
      </c>
      <c r="I21" s="25" t="s">
        <v>98</v>
      </c>
      <c r="J21" s="27" t="s">
        <v>99</v>
      </c>
      <c r="K21" s="28">
        <v>167490048</v>
      </c>
      <c r="L21" s="28">
        <v>5313734</v>
      </c>
      <c r="M21" s="28">
        <v>162176314</v>
      </c>
      <c r="N21" s="28">
        <v>0</v>
      </c>
      <c r="O21" s="29">
        <f t="shared" si="3"/>
        <v>0.96827432994705454</v>
      </c>
    </row>
    <row r="22" spans="1:15" ht="27" x14ac:dyDescent="0.25">
      <c r="A22" s="25" t="s">
        <v>56</v>
      </c>
      <c r="B22" s="26" t="s">
        <v>52</v>
      </c>
      <c r="C22" s="25" t="s">
        <v>57</v>
      </c>
      <c r="D22" s="27" t="s">
        <v>58</v>
      </c>
      <c r="E22" s="25" t="s">
        <v>0</v>
      </c>
      <c r="F22" s="25" t="s">
        <v>87</v>
      </c>
      <c r="G22" s="25" t="s">
        <v>63</v>
      </c>
      <c r="H22" s="25" t="s">
        <v>60</v>
      </c>
      <c r="I22" s="25" t="s">
        <v>100</v>
      </c>
      <c r="J22" s="27" t="s">
        <v>101</v>
      </c>
      <c r="K22" s="28">
        <v>17859791</v>
      </c>
      <c r="L22" s="28">
        <v>66530</v>
      </c>
      <c r="M22" s="28">
        <v>17793261</v>
      </c>
      <c r="N22" s="28">
        <v>0</v>
      </c>
      <c r="O22" s="29">
        <f t="shared" si="3"/>
        <v>0.99627487242151935</v>
      </c>
    </row>
    <row r="23" spans="1:15" ht="27" x14ac:dyDescent="0.25">
      <c r="A23" s="25" t="s">
        <v>56</v>
      </c>
      <c r="B23" s="26" t="s">
        <v>52</v>
      </c>
      <c r="C23" s="25" t="s">
        <v>57</v>
      </c>
      <c r="D23" s="27" t="s">
        <v>58</v>
      </c>
      <c r="E23" s="25" t="s">
        <v>0</v>
      </c>
      <c r="F23" s="25" t="s">
        <v>87</v>
      </c>
      <c r="G23" s="25" t="s">
        <v>63</v>
      </c>
      <c r="H23" s="25" t="s">
        <v>60</v>
      </c>
      <c r="I23" s="25" t="s">
        <v>102</v>
      </c>
      <c r="J23" s="27" t="s">
        <v>103</v>
      </c>
      <c r="K23" s="28">
        <v>76002374</v>
      </c>
      <c r="L23" s="28">
        <v>0</v>
      </c>
      <c r="M23" s="28">
        <v>74930146</v>
      </c>
      <c r="N23" s="28">
        <v>1072228</v>
      </c>
      <c r="O23" s="29">
        <f t="shared" si="3"/>
        <v>0.98589217752592828</v>
      </c>
    </row>
    <row r="24" spans="1:15" x14ac:dyDescent="0.25">
      <c r="A24" s="25" t="s">
        <v>56</v>
      </c>
      <c r="B24" s="26" t="s">
        <v>52</v>
      </c>
      <c r="C24" s="25" t="s">
        <v>57</v>
      </c>
      <c r="D24" s="27" t="s">
        <v>58</v>
      </c>
      <c r="E24" s="25" t="s">
        <v>0</v>
      </c>
      <c r="F24" s="25" t="s">
        <v>87</v>
      </c>
      <c r="G24" s="25" t="s">
        <v>63</v>
      </c>
      <c r="H24" s="25" t="s">
        <v>60</v>
      </c>
      <c r="I24" s="25" t="s">
        <v>104</v>
      </c>
      <c r="J24" s="27" t="s">
        <v>105</v>
      </c>
      <c r="K24" s="28">
        <v>86685723</v>
      </c>
      <c r="L24" s="28">
        <v>0</v>
      </c>
      <c r="M24" s="28">
        <v>86563303</v>
      </c>
      <c r="N24" s="28">
        <v>122420</v>
      </c>
      <c r="O24" s="29">
        <f t="shared" si="3"/>
        <v>0.99858777206022731</v>
      </c>
    </row>
    <row r="25" spans="1:15" ht="27" x14ac:dyDescent="0.25">
      <c r="A25" s="25" t="s">
        <v>56</v>
      </c>
      <c r="B25" s="26" t="s">
        <v>52</v>
      </c>
      <c r="C25" s="25" t="s">
        <v>57</v>
      </c>
      <c r="D25" s="27" t="s">
        <v>58</v>
      </c>
      <c r="E25" s="25" t="s">
        <v>21</v>
      </c>
      <c r="F25" s="25" t="s">
        <v>87</v>
      </c>
      <c r="G25" s="25" t="s">
        <v>63</v>
      </c>
      <c r="H25" s="25" t="s">
        <v>60</v>
      </c>
      <c r="I25" s="25" t="s">
        <v>100</v>
      </c>
      <c r="J25" s="27" t="s">
        <v>101</v>
      </c>
      <c r="K25" s="28">
        <v>4967405</v>
      </c>
      <c r="L25" s="28">
        <v>0</v>
      </c>
      <c r="M25" s="28">
        <v>4967405</v>
      </c>
      <c r="N25" s="28">
        <v>0</v>
      </c>
      <c r="O25" s="29">
        <f t="shared" si="3"/>
        <v>1</v>
      </c>
    </row>
    <row r="26" spans="1:15" x14ac:dyDescent="0.25">
      <c r="A26" s="25" t="s">
        <v>56</v>
      </c>
      <c r="B26" s="26" t="s">
        <v>52</v>
      </c>
      <c r="C26" s="25" t="s">
        <v>106</v>
      </c>
      <c r="D26" s="27" t="s">
        <v>107</v>
      </c>
      <c r="E26" s="25" t="s">
        <v>0</v>
      </c>
      <c r="F26" s="25" t="s">
        <v>87</v>
      </c>
      <c r="G26" s="25" t="s">
        <v>63</v>
      </c>
      <c r="H26" s="25" t="s">
        <v>60</v>
      </c>
      <c r="I26" s="25" t="s">
        <v>108</v>
      </c>
      <c r="J26" s="27" t="s">
        <v>109</v>
      </c>
      <c r="K26" s="28">
        <v>564000</v>
      </c>
      <c r="L26" s="28">
        <v>0</v>
      </c>
      <c r="M26" s="28">
        <v>564000</v>
      </c>
      <c r="N26" s="28">
        <v>0</v>
      </c>
      <c r="O26" s="29">
        <f t="shared" si="3"/>
        <v>1</v>
      </c>
    </row>
    <row r="27" spans="1:15" x14ac:dyDescent="0.25">
      <c r="A27" s="25" t="s">
        <v>56</v>
      </c>
      <c r="B27" s="26" t="s">
        <v>52</v>
      </c>
      <c r="C27" s="25" t="s">
        <v>106</v>
      </c>
      <c r="D27" s="27" t="s">
        <v>107</v>
      </c>
      <c r="E27" s="25" t="s">
        <v>0</v>
      </c>
      <c r="F27" s="25" t="s">
        <v>87</v>
      </c>
      <c r="G27" s="25" t="s">
        <v>63</v>
      </c>
      <c r="H27" s="25" t="s">
        <v>60</v>
      </c>
      <c r="I27" s="25" t="s">
        <v>110</v>
      </c>
      <c r="J27" s="27" t="s">
        <v>111</v>
      </c>
      <c r="K27" s="28">
        <v>369199</v>
      </c>
      <c r="L27" s="28">
        <v>0</v>
      </c>
      <c r="M27" s="28">
        <v>332160</v>
      </c>
      <c r="N27" s="28">
        <v>37039</v>
      </c>
      <c r="O27" s="29">
        <f t="shared" si="3"/>
        <v>0.89967740974379673</v>
      </c>
    </row>
    <row r="28" spans="1:15" x14ac:dyDescent="0.25">
      <c r="A28" s="25" t="s">
        <v>56</v>
      </c>
      <c r="B28" s="26" t="s">
        <v>52</v>
      </c>
      <c r="C28" s="25" t="s">
        <v>106</v>
      </c>
      <c r="D28" s="27" t="s">
        <v>107</v>
      </c>
      <c r="E28" s="25" t="s">
        <v>0</v>
      </c>
      <c r="F28" s="25" t="s">
        <v>87</v>
      </c>
      <c r="G28" s="25" t="s">
        <v>63</v>
      </c>
      <c r="H28" s="25" t="s">
        <v>60</v>
      </c>
      <c r="I28" s="25" t="s">
        <v>112</v>
      </c>
      <c r="J28" s="27" t="s">
        <v>113</v>
      </c>
      <c r="K28" s="28">
        <v>330000</v>
      </c>
      <c r="L28" s="28">
        <v>0</v>
      </c>
      <c r="M28" s="28">
        <v>330000</v>
      </c>
      <c r="N28" s="28">
        <v>0</v>
      </c>
      <c r="O28" s="29">
        <f t="shared" si="3"/>
        <v>1</v>
      </c>
    </row>
    <row r="29" spans="1:15" x14ac:dyDescent="0.25">
      <c r="A29" s="25" t="s">
        <v>114</v>
      </c>
      <c r="B29" s="26" t="s">
        <v>52</v>
      </c>
      <c r="C29" s="25" t="s">
        <v>115</v>
      </c>
      <c r="D29" s="27" t="s">
        <v>116</v>
      </c>
      <c r="E29" s="25" t="s">
        <v>0</v>
      </c>
      <c r="F29" s="25" t="s">
        <v>87</v>
      </c>
      <c r="G29" s="25" t="s">
        <v>63</v>
      </c>
      <c r="H29" s="25" t="s">
        <v>60</v>
      </c>
      <c r="I29" s="25" t="s">
        <v>117</v>
      </c>
      <c r="J29" s="36" t="s">
        <v>118</v>
      </c>
      <c r="K29" s="28">
        <v>448039000</v>
      </c>
      <c r="L29" s="28">
        <v>0</v>
      </c>
      <c r="M29" s="28">
        <v>448039000</v>
      </c>
      <c r="N29" s="28">
        <v>0</v>
      </c>
      <c r="O29" s="29">
        <f t="shared" si="3"/>
        <v>1</v>
      </c>
    </row>
    <row r="30" spans="1:15" x14ac:dyDescent="0.25">
      <c r="A30" s="25" t="s">
        <v>114</v>
      </c>
      <c r="B30" s="26" t="s">
        <v>52</v>
      </c>
      <c r="C30" s="25" t="s">
        <v>115</v>
      </c>
      <c r="D30" s="27" t="s">
        <v>116</v>
      </c>
      <c r="E30" s="25" t="s">
        <v>0</v>
      </c>
      <c r="F30" s="25" t="s">
        <v>87</v>
      </c>
      <c r="G30" s="25" t="s">
        <v>63</v>
      </c>
      <c r="H30" s="25" t="s">
        <v>60</v>
      </c>
      <c r="I30" s="25" t="s">
        <v>119</v>
      </c>
      <c r="J30" s="36" t="s">
        <v>120</v>
      </c>
      <c r="K30" s="28">
        <v>70730014</v>
      </c>
      <c r="L30" s="28">
        <v>0</v>
      </c>
      <c r="M30" s="28">
        <v>70730014</v>
      </c>
      <c r="N30" s="28">
        <v>0</v>
      </c>
      <c r="O30" s="29">
        <f t="shared" si="3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185E-F70B-4AC8-A6AC-5AEF7FE727B2}">
  <dimension ref="A1:M17"/>
  <sheetViews>
    <sheetView workbookViewId="0">
      <selection activeCell="D6" sqref="D6"/>
    </sheetView>
  </sheetViews>
  <sheetFormatPr defaultRowHeight="15" x14ac:dyDescent="0.25"/>
  <cols>
    <col min="1" max="1" width="7.7109375" customWidth="1"/>
    <col min="2" max="2" width="8.28515625" customWidth="1"/>
    <col min="3" max="3" width="11" customWidth="1"/>
    <col min="4" max="4" width="51.28515625" customWidth="1"/>
    <col min="5" max="5" width="7.28515625" customWidth="1"/>
    <col min="6" max="6" width="10.28515625" customWidth="1"/>
    <col min="8" max="8" width="8.85546875" customWidth="1"/>
    <col min="9" max="9" width="9.85546875" customWidth="1"/>
    <col min="10" max="10" width="50.7109375" customWidth="1"/>
    <col min="11" max="11" width="24" customWidth="1"/>
    <col min="12" max="12" width="17.42578125" customWidth="1"/>
    <col min="13" max="13" width="12.5703125" customWidth="1"/>
  </cols>
  <sheetData>
    <row r="1" spans="1:13" ht="15.75" x14ac:dyDescent="0.25">
      <c r="A1" s="37"/>
      <c r="D1" s="4" t="s">
        <v>121</v>
      </c>
      <c r="E1" s="38"/>
      <c r="F1" s="39"/>
      <c r="G1" s="39"/>
      <c r="H1" s="39"/>
      <c r="I1" s="39"/>
      <c r="K1" s="40"/>
      <c r="L1" s="40"/>
      <c r="M1" s="41"/>
    </row>
    <row r="2" spans="1:13" ht="27" x14ac:dyDescent="0.25">
      <c r="A2" s="9" t="s">
        <v>40</v>
      </c>
      <c r="B2" s="9" t="s">
        <v>41</v>
      </c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48</v>
      </c>
      <c r="J2" s="9"/>
      <c r="K2" s="42" t="s">
        <v>122</v>
      </c>
      <c r="L2" s="43" t="s">
        <v>123</v>
      </c>
      <c r="M2" s="9" t="s">
        <v>124</v>
      </c>
    </row>
    <row r="3" spans="1:13" x14ac:dyDescent="0.25">
      <c r="A3" s="44"/>
      <c r="B3" s="45" t="s">
        <v>52</v>
      </c>
      <c r="C3" s="44"/>
      <c r="D3" s="46" t="s">
        <v>125</v>
      </c>
      <c r="E3" s="47"/>
      <c r="F3" s="44"/>
      <c r="G3" s="44"/>
      <c r="H3" s="44"/>
      <c r="I3" s="44"/>
      <c r="J3" s="44"/>
      <c r="K3" s="48">
        <f>K4+K12</f>
        <v>46000000</v>
      </c>
      <c r="L3" s="48">
        <f>L4+L12</f>
        <v>16319990</v>
      </c>
      <c r="M3" s="49">
        <f t="shared" ref="M3:M7" si="0">L3/K3</f>
        <v>0.3547823913043478</v>
      </c>
    </row>
    <row r="4" spans="1:13" x14ac:dyDescent="0.25">
      <c r="A4" s="50"/>
      <c r="B4" s="51" t="s">
        <v>52</v>
      </c>
      <c r="C4" s="50"/>
      <c r="D4" s="52" t="s">
        <v>126</v>
      </c>
      <c r="E4" s="53"/>
      <c r="F4" s="51" t="s">
        <v>55</v>
      </c>
      <c r="G4" s="53"/>
      <c r="H4" s="50"/>
      <c r="I4" s="50"/>
      <c r="J4" s="54"/>
      <c r="K4" s="55">
        <f>SUM(K5:K11)</f>
        <v>26000000</v>
      </c>
      <c r="L4" s="55">
        <f>SUM(L5:L11)</f>
        <v>4323740</v>
      </c>
      <c r="M4" s="56">
        <f t="shared" si="0"/>
        <v>0.16629769230769231</v>
      </c>
    </row>
    <row r="5" spans="1:13" x14ac:dyDescent="0.25">
      <c r="A5" s="57" t="s">
        <v>56</v>
      </c>
      <c r="B5" s="57" t="s">
        <v>52</v>
      </c>
      <c r="C5" s="57" t="s">
        <v>57</v>
      </c>
      <c r="D5" s="58" t="s">
        <v>58</v>
      </c>
      <c r="E5" s="59" t="s">
        <v>127</v>
      </c>
      <c r="F5" s="59" t="s">
        <v>55</v>
      </c>
      <c r="G5" s="59" t="s">
        <v>59</v>
      </c>
      <c r="H5" s="57" t="s">
        <v>128</v>
      </c>
      <c r="I5" s="57" t="s">
        <v>129</v>
      </c>
      <c r="J5" s="60" t="s">
        <v>130</v>
      </c>
      <c r="K5" s="61">
        <v>0</v>
      </c>
      <c r="L5" s="62">
        <v>3050</v>
      </c>
      <c r="M5" s="63" t="e">
        <f t="shared" si="0"/>
        <v>#DIV/0!</v>
      </c>
    </row>
    <row r="6" spans="1:13" x14ac:dyDescent="0.25">
      <c r="A6" s="57" t="s">
        <v>56</v>
      </c>
      <c r="B6" s="57" t="s">
        <v>52</v>
      </c>
      <c r="C6" s="57" t="s">
        <v>131</v>
      </c>
      <c r="D6" s="58" t="e">
        <v>#N/A</v>
      </c>
      <c r="E6" s="59" t="s">
        <v>127</v>
      </c>
      <c r="F6" s="59" t="s">
        <v>55</v>
      </c>
      <c r="G6" s="59" t="s">
        <v>63</v>
      </c>
      <c r="H6" s="57" t="s">
        <v>128</v>
      </c>
      <c r="I6" s="57" t="s">
        <v>132</v>
      </c>
      <c r="J6" s="60" t="e">
        <v>#N/A</v>
      </c>
      <c r="K6" s="64">
        <v>0</v>
      </c>
      <c r="L6" s="61">
        <v>3050</v>
      </c>
      <c r="M6" s="63" t="e">
        <f t="shared" si="0"/>
        <v>#DIV/0!</v>
      </c>
    </row>
    <row r="7" spans="1:13" x14ac:dyDescent="0.25">
      <c r="A7" s="57" t="s">
        <v>56</v>
      </c>
      <c r="B7" s="57" t="s">
        <v>52</v>
      </c>
      <c r="C7" s="57" t="s">
        <v>68</v>
      </c>
      <c r="D7" s="58" t="e">
        <v>#N/A</v>
      </c>
      <c r="E7" s="59" t="s">
        <v>127</v>
      </c>
      <c r="F7" s="59" t="s">
        <v>55</v>
      </c>
      <c r="G7" s="59" t="s">
        <v>63</v>
      </c>
      <c r="H7" s="57" t="s">
        <v>69</v>
      </c>
      <c r="I7" s="57" t="s">
        <v>133</v>
      </c>
      <c r="J7" s="60" t="s">
        <v>134</v>
      </c>
      <c r="K7" s="64">
        <v>20000000</v>
      </c>
      <c r="L7" s="61">
        <v>0</v>
      </c>
      <c r="M7" s="63">
        <f t="shared" si="0"/>
        <v>0</v>
      </c>
    </row>
    <row r="8" spans="1:13" x14ac:dyDescent="0.25">
      <c r="A8" s="57" t="s">
        <v>56</v>
      </c>
      <c r="B8" s="57" t="s">
        <v>52</v>
      </c>
      <c r="C8" s="57" t="s">
        <v>135</v>
      </c>
      <c r="D8" s="58" t="e">
        <v>#N/A</v>
      </c>
      <c r="E8" s="59" t="s">
        <v>127</v>
      </c>
      <c r="F8" s="59" t="s">
        <v>55</v>
      </c>
      <c r="G8" s="59" t="s">
        <v>63</v>
      </c>
      <c r="H8" s="57" t="s">
        <v>136</v>
      </c>
      <c r="I8" s="57" t="s">
        <v>137</v>
      </c>
      <c r="J8" s="60" t="s">
        <v>138</v>
      </c>
      <c r="K8" s="64">
        <v>1200000</v>
      </c>
      <c r="L8" s="61">
        <v>1114160</v>
      </c>
      <c r="M8" s="63"/>
    </row>
    <row r="9" spans="1:13" x14ac:dyDescent="0.25">
      <c r="A9" s="57" t="s">
        <v>56</v>
      </c>
      <c r="B9" s="57" t="s">
        <v>52</v>
      </c>
      <c r="C9" s="57" t="s">
        <v>135</v>
      </c>
      <c r="D9" s="58" t="e">
        <v>#N/A</v>
      </c>
      <c r="E9" s="59" t="s">
        <v>127</v>
      </c>
      <c r="F9" s="59" t="s">
        <v>55</v>
      </c>
      <c r="G9" s="59" t="s">
        <v>63</v>
      </c>
      <c r="H9" s="57" t="s">
        <v>136</v>
      </c>
      <c r="I9" s="57" t="s">
        <v>139</v>
      </c>
      <c r="J9" s="60" t="s">
        <v>140</v>
      </c>
      <c r="K9" s="64">
        <v>3360000</v>
      </c>
      <c r="L9" s="61">
        <v>3200430</v>
      </c>
      <c r="M9" s="63">
        <f t="shared" ref="M9:M17" si="1">L9/K9</f>
        <v>0.95250892857142855</v>
      </c>
    </row>
    <row r="10" spans="1:13" x14ac:dyDescent="0.25">
      <c r="A10" s="57" t="s">
        <v>56</v>
      </c>
      <c r="B10" s="57" t="s">
        <v>52</v>
      </c>
      <c r="C10" s="57" t="s">
        <v>72</v>
      </c>
      <c r="D10" s="58" t="s">
        <v>73</v>
      </c>
      <c r="E10" s="59" t="s">
        <v>127</v>
      </c>
      <c r="F10" s="59" t="s">
        <v>55</v>
      </c>
      <c r="G10" s="59" t="s">
        <v>59</v>
      </c>
      <c r="H10" s="57" t="s">
        <v>128</v>
      </c>
      <c r="I10" s="57" t="s">
        <v>141</v>
      </c>
      <c r="J10" s="60" t="s">
        <v>142</v>
      </c>
      <c r="K10" s="61">
        <v>0</v>
      </c>
      <c r="L10" s="62">
        <v>3050</v>
      </c>
      <c r="M10" s="63" t="e">
        <f t="shared" si="1"/>
        <v>#DIV/0!</v>
      </c>
    </row>
    <row r="11" spans="1:13" x14ac:dyDescent="0.25">
      <c r="A11" s="57" t="s">
        <v>56</v>
      </c>
      <c r="B11" s="57" t="s">
        <v>52</v>
      </c>
      <c r="C11" s="57" t="s">
        <v>57</v>
      </c>
      <c r="D11" s="58" t="s">
        <v>58</v>
      </c>
      <c r="E11" s="59" t="s">
        <v>127</v>
      </c>
      <c r="F11" s="59" t="s">
        <v>55</v>
      </c>
      <c r="G11" s="59" t="s">
        <v>63</v>
      </c>
      <c r="H11" s="57" t="s">
        <v>60</v>
      </c>
      <c r="I11" s="57" t="s">
        <v>143</v>
      </c>
      <c r="J11" s="60" t="s">
        <v>144</v>
      </c>
      <c r="K11" s="64">
        <v>1440000</v>
      </c>
      <c r="L11" s="61">
        <v>0</v>
      </c>
      <c r="M11" s="63">
        <f t="shared" si="1"/>
        <v>0</v>
      </c>
    </row>
    <row r="12" spans="1:13" x14ac:dyDescent="0.25">
      <c r="A12" s="50"/>
      <c r="B12" s="51" t="s">
        <v>52</v>
      </c>
      <c r="C12" s="50"/>
      <c r="D12" s="52" t="s">
        <v>86</v>
      </c>
      <c r="E12" s="53"/>
      <c r="F12" s="51" t="s">
        <v>87</v>
      </c>
      <c r="G12" s="53"/>
      <c r="H12" s="50"/>
      <c r="I12" s="50"/>
      <c r="J12" s="54"/>
      <c r="K12" s="55">
        <f>SUM(K13:K17)</f>
        <v>20000000</v>
      </c>
      <c r="L12" s="55">
        <f>SUM(L13:L17)</f>
        <v>11996250</v>
      </c>
      <c r="M12" s="56">
        <f t="shared" si="1"/>
        <v>0.59981249999999997</v>
      </c>
    </row>
    <row r="13" spans="1:13" x14ac:dyDescent="0.25">
      <c r="A13" s="57" t="s">
        <v>56</v>
      </c>
      <c r="B13" s="57" t="s">
        <v>52</v>
      </c>
      <c r="C13" s="57" t="s">
        <v>106</v>
      </c>
      <c r="D13" s="58" t="s">
        <v>107</v>
      </c>
      <c r="E13" s="59" t="s">
        <v>127</v>
      </c>
      <c r="F13" s="59" t="s">
        <v>87</v>
      </c>
      <c r="G13" s="59" t="s">
        <v>63</v>
      </c>
      <c r="H13" s="57" t="s">
        <v>60</v>
      </c>
      <c r="I13" s="57" t="s">
        <v>145</v>
      </c>
      <c r="J13" s="60" t="s">
        <v>146</v>
      </c>
      <c r="K13" s="64">
        <v>12600000</v>
      </c>
      <c r="L13" s="61">
        <v>11986790</v>
      </c>
      <c r="M13" s="63">
        <f t="shared" si="1"/>
        <v>0.95133253968253972</v>
      </c>
    </row>
    <row r="14" spans="1:13" x14ac:dyDescent="0.25">
      <c r="A14" s="57" t="s">
        <v>56</v>
      </c>
      <c r="B14" s="57" t="s">
        <v>52</v>
      </c>
      <c r="C14" s="57" t="s">
        <v>57</v>
      </c>
      <c r="D14" s="58" t="s">
        <v>58</v>
      </c>
      <c r="E14" s="59" t="s">
        <v>127</v>
      </c>
      <c r="F14" s="59" t="s">
        <v>87</v>
      </c>
      <c r="G14" s="65" t="s">
        <v>63</v>
      </c>
      <c r="H14" s="57" t="s">
        <v>60</v>
      </c>
      <c r="I14" s="57" t="s">
        <v>147</v>
      </c>
      <c r="J14" s="60" t="s">
        <v>148</v>
      </c>
      <c r="K14" s="64">
        <v>100000</v>
      </c>
      <c r="L14" s="61">
        <v>0</v>
      </c>
      <c r="M14" s="63">
        <f t="shared" si="1"/>
        <v>0</v>
      </c>
    </row>
    <row r="15" spans="1:13" x14ac:dyDescent="0.25">
      <c r="A15" s="57" t="s">
        <v>56</v>
      </c>
      <c r="B15" s="57" t="s">
        <v>52</v>
      </c>
      <c r="C15" s="57" t="s">
        <v>57</v>
      </c>
      <c r="D15" s="58" t="s">
        <v>58</v>
      </c>
      <c r="E15" s="59" t="s">
        <v>127</v>
      </c>
      <c r="F15" s="59" t="s">
        <v>87</v>
      </c>
      <c r="G15" s="65" t="s">
        <v>63</v>
      </c>
      <c r="H15" s="57" t="s">
        <v>60</v>
      </c>
      <c r="I15" s="57" t="s">
        <v>149</v>
      </c>
      <c r="J15" s="60" t="s">
        <v>150</v>
      </c>
      <c r="K15" s="64">
        <v>4300000</v>
      </c>
      <c r="L15" s="64">
        <v>2500</v>
      </c>
      <c r="M15" s="63">
        <f t="shared" si="1"/>
        <v>5.8139534883720929E-4</v>
      </c>
    </row>
    <row r="16" spans="1:13" ht="27" x14ac:dyDescent="0.25">
      <c r="A16" s="57" t="s">
        <v>56</v>
      </c>
      <c r="B16" s="57" t="s">
        <v>52</v>
      </c>
      <c r="C16" s="57" t="s">
        <v>57</v>
      </c>
      <c r="D16" s="58" t="s">
        <v>58</v>
      </c>
      <c r="E16" s="59" t="s">
        <v>127</v>
      </c>
      <c r="F16" s="59" t="s">
        <v>87</v>
      </c>
      <c r="G16" s="65" t="s">
        <v>63</v>
      </c>
      <c r="H16" s="57" t="s">
        <v>60</v>
      </c>
      <c r="I16" s="57" t="s">
        <v>100</v>
      </c>
      <c r="J16" s="60" t="s">
        <v>101</v>
      </c>
      <c r="K16" s="64">
        <v>3000000</v>
      </c>
      <c r="L16" s="64">
        <v>3050</v>
      </c>
      <c r="M16" s="63">
        <f t="shared" si="1"/>
        <v>1.0166666666666666E-3</v>
      </c>
    </row>
    <row r="17" spans="1:13" x14ac:dyDescent="0.25">
      <c r="A17" s="57" t="s">
        <v>56</v>
      </c>
      <c r="B17" s="57" t="s">
        <v>52</v>
      </c>
      <c r="C17" s="57" t="s">
        <v>57</v>
      </c>
      <c r="D17" s="58" t="s">
        <v>58</v>
      </c>
      <c r="E17" s="59" t="s">
        <v>127</v>
      </c>
      <c r="F17" s="59" t="s">
        <v>87</v>
      </c>
      <c r="G17" s="65" t="s">
        <v>59</v>
      </c>
      <c r="H17" s="57" t="s">
        <v>128</v>
      </c>
      <c r="I17" s="57" t="s">
        <v>151</v>
      </c>
      <c r="J17" s="60" t="s">
        <v>152</v>
      </c>
      <c r="K17" s="64">
        <v>0</v>
      </c>
      <c r="L17" s="64">
        <v>3910</v>
      </c>
      <c r="M17" s="63" t="e">
        <f t="shared" si="1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Korrente sipas Insitucioneve</vt:lpstr>
      <vt:lpstr>Korrentet sipas Llog. ekonomik</vt:lpstr>
      <vt:lpstr>FB</vt:lpstr>
      <vt:lpstr>FH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Enkeleda Pojani</dc:creator>
  <cp:lastModifiedBy>Alma Veterniku</cp:lastModifiedBy>
  <dcterms:created xsi:type="dcterms:W3CDTF">2024-10-08T14:42:16Z</dcterms:created>
  <dcterms:modified xsi:type="dcterms:W3CDTF">2024-10-09T11:42:31Z</dcterms:modified>
</cp:coreProperties>
</file>