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202300"/>
  <xr:revisionPtr revIDLastSave="0" documentId="8_{5D2ADB68-EDB5-4581-AF9E-EF46923D63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" sheetId="1" r:id="rId1"/>
  </sheets>
  <definedNames>
    <definedName name="JR_PAGE_ANCHOR_0_1">'Aneksi nr.1'!$A$1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44" i="1"/>
  <c r="K43" i="1"/>
  <c r="K42" i="1"/>
  <c r="K41" i="1"/>
  <c r="K40" i="1"/>
  <c r="K39" i="1"/>
  <c r="K34" i="1"/>
  <c r="K33" i="1"/>
  <c r="K32" i="1"/>
  <c r="K31" i="1"/>
  <c r="K30" i="1"/>
  <c r="K29" i="1"/>
  <c r="K28" i="1"/>
  <c r="K23" i="1"/>
  <c r="K22" i="1"/>
  <c r="K21" i="1"/>
  <c r="K20" i="1"/>
  <c r="K19" i="1"/>
  <c r="K18" i="1"/>
  <c r="K17" i="1"/>
  <c r="K16" i="1"/>
  <c r="K15" i="1"/>
  <c r="K12" i="1"/>
  <c r="K13" i="1"/>
  <c r="L42" i="1" l="1"/>
  <c r="I42" i="1"/>
  <c r="I39" i="1"/>
  <c r="I43" i="1" s="1"/>
  <c r="N37" i="1"/>
  <c r="N36" i="1"/>
  <c r="N38" i="1"/>
  <c r="N39" i="1"/>
  <c r="L39" i="1"/>
  <c r="K38" i="1"/>
  <c r="G39" i="1"/>
  <c r="L23" i="1"/>
  <c r="N13" i="1"/>
  <c r="N12" i="1"/>
  <c r="N41" i="1"/>
  <c r="N42" i="1" s="1"/>
  <c r="N43" i="1" s="1"/>
  <c r="L43" i="1" l="1"/>
  <c r="N22" i="1"/>
  <c r="K37" i="1"/>
  <c r="K36" i="1"/>
  <c r="N28" i="1"/>
  <c r="N35" i="1" s="1"/>
  <c r="N44" i="1" s="1"/>
  <c r="L35" i="1"/>
  <c r="I35" i="1"/>
  <c r="K35" i="1" s="1"/>
  <c r="N34" i="1"/>
  <c r="N31" i="1"/>
  <c r="N29" i="1"/>
  <c r="N30" i="1"/>
  <c r="N32" i="1"/>
  <c r="N33" i="1"/>
  <c r="L44" i="1" l="1"/>
  <c r="L46" i="1" s="1"/>
  <c r="I44" i="1"/>
  <c r="N19" i="1"/>
  <c r="N20" i="1"/>
  <c r="N21" i="1"/>
  <c r="N18" i="1"/>
  <c r="N17" i="1"/>
  <c r="N16" i="1"/>
  <c r="N15" i="1"/>
  <c r="I14" i="1" l="1"/>
  <c r="N14" i="1" s="1"/>
  <c r="N23" i="1" s="1"/>
  <c r="K14" i="1" l="1"/>
  <c r="I23" i="1"/>
  <c r="E42" i="1"/>
  <c r="E39" i="1"/>
  <c r="E43" i="1" s="1"/>
  <c r="E35" i="1"/>
  <c r="E44" i="1" s="1"/>
  <c r="E46" i="1" s="1"/>
  <c r="E23" i="1"/>
  <c r="E25" i="1" s="1"/>
</calcChain>
</file>

<file path=xl/sharedStrings.xml><?xml version="1.0" encoding="utf-8"?>
<sst xmlns="http://schemas.openxmlformats.org/spreadsheetml/2006/main" count="242" uniqueCount="135">
  <si>
    <t>ANEKSI nr.1 Raporti Përmbledhës i Shpenzimeve të Ministrisë/Institucionit Buxhetor</t>
  </si>
  <si>
    <t>Periudha e Raportimit  8-2025</t>
  </si>
  <si>
    <t>në/lekë</t>
  </si>
  <si>
    <t>Emri i Grupit</t>
  </si>
  <si>
    <t>Ministria e Ekonomisë, Kulturës dhe Inovacionit</t>
  </si>
  <si>
    <t>Kodi i grupit</t>
  </si>
  <si>
    <t>12</t>
  </si>
  <si>
    <t>EMËRTIME</t>
  </si>
  <si>
    <t>Shpenzimet e Ministrisë/Institucionit</t>
  </si>
  <si>
    <t>Viti paraardhës 2024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</si>
  <si>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</si>
  <si>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</si>
  <si>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</si>
  <si>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</si>
  <si>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</si>
  <si>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Plani Fillestar
 Vjetor 
Viti 2025</t>
  </si>
  <si>
    <t>Plani Vjetor
 i Rishikuar
 Viti 2025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</si>
  <si>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</si>
  <si>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</si>
  <si>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</si>
  <si>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</si>
  <si>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</si>
  <si>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</si>
  <si>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</si>
  <si>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</si>
  <si>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</si>
  <si>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</si>
  <si>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</si>
  <si>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</si>
  <si>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</si>
  <si>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</si>
  <si>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</si>
  <si>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</si>
  <si>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</si>
  <si>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</si>
  <si>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01150</t>
  </si>
  <si>
    <t>Mbështetje për Inovacion dhe Teknologji</t>
  </si>
  <si>
    <t>04130</t>
  </si>
  <si>
    <t>Mbështetje për Zhvillim Ekonomik</t>
  </si>
  <si>
    <t>04160</t>
  </si>
  <si>
    <t>Mbështetje për Mbikqyrjen Tregut, Infrastruktura Cilësisë &amp; Pronësia Industriale</t>
  </si>
  <si>
    <t>04170</t>
  </si>
  <si>
    <t>Inspektimi në Punë</t>
  </si>
  <si>
    <t>06190</t>
  </si>
  <si>
    <t>Strehimi</t>
  </si>
  <si>
    <t>08220</t>
  </si>
  <si>
    <t xml:space="preserve">Trashëgimia Kulturore dhe Muzetë </t>
  </si>
  <si>
    <t>08230</t>
  </si>
  <si>
    <t>Arti dhe Kultura</t>
  </si>
  <si>
    <t>09240</t>
  </si>
  <si>
    <t>Arsimi Mesëm Profesional</t>
  </si>
  <si>
    <t>10220</t>
  </si>
  <si>
    <t>Sigurimet Shoqërore</t>
  </si>
  <si>
    <t>10550</t>
  </si>
  <si>
    <t>Tregu i Punës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</si>
  <si>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</si>
  <si>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</si>
  <si>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</si>
  <si>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</si>
  <si>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</si>
  <si>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</si>
  <si>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</si>
  <si>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</si>
  <si>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</si>
  <si>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</si>
  <si>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</si>
  <si>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</si>
  <si>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</si>
  <si>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</si>
  <si>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</si>
  <si>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</si>
  <si>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</si>
  <si>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</si>
  <si>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</si>
  <si>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</si>
  <si>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</si>
  <si>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</si>
  <si>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</si>
  <si>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</si>
  <si>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</si>
  <si>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</si>
  <si>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</si>
  <si>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</si>
  <si>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</si>
  <si>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</si>
  <si>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</si>
  <si>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</si>
  <si>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Firma</t>
  </si>
  <si>
    <t>Data</t>
  </si>
  <si>
    <t>5%</t>
  </si>
  <si>
    <t>0%</t>
  </si>
  <si>
    <t>1%</t>
  </si>
  <si>
    <t>2%</t>
  </si>
  <si>
    <t>4%</t>
  </si>
  <si>
    <t>77%</t>
  </si>
  <si>
    <t>100%</t>
  </si>
  <si>
    <t>Transferte Kapitale</t>
  </si>
  <si>
    <t>7%</t>
  </si>
  <si>
    <t>3%</t>
  </si>
  <si>
    <t>85%</t>
  </si>
  <si>
    <t>98%</t>
  </si>
  <si>
    <t>74%</t>
  </si>
  <si>
    <t>68%</t>
  </si>
  <si>
    <t>90%</t>
  </si>
  <si>
    <t>65%</t>
  </si>
  <si>
    <t>60%</t>
  </si>
  <si>
    <t>30%</t>
  </si>
  <si>
    <t>46%</t>
  </si>
  <si>
    <t>45%</t>
  </si>
  <si>
    <t>52%</t>
  </si>
  <si>
    <t>66%</t>
  </si>
  <si>
    <t>49%</t>
  </si>
  <si>
    <t>8%</t>
  </si>
  <si>
    <t>72%</t>
  </si>
  <si>
    <t>62%</t>
  </si>
  <si>
    <t>80%</t>
  </si>
  <si>
    <t>10%</t>
  </si>
  <si>
    <t>82%</t>
  </si>
  <si>
    <t>78%</t>
  </si>
  <si>
    <t>64%</t>
  </si>
  <si>
    <t>20%</t>
  </si>
  <si>
    <t>54%</t>
  </si>
  <si>
    <t>37%</t>
  </si>
  <si>
    <t>22%</t>
  </si>
  <si>
    <t>61%</t>
  </si>
  <si>
    <t>35%</t>
  </si>
  <si>
    <t>39%</t>
  </si>
  <si>
    <t>17%</t>
  </si>
  <si>
    <t>9%</t>
  </si>
  <si>
    <t>13%</t>
  </si>
  <si>
    <t>53%</t>
  </si>
  <si>
    <t>27%</t>
  </si>
  <si>
    <t>44%</t>
  </si>
  <si>
    <t>znj. Llambriola   Misto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</si>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</sst>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</font>
    <font>
      <b/>
      <sz val="11"/>
      <color rgb="FFC00000"/>
      <name val="Times New Roman"/>
      <family val="1"/>
    </font>
    <font>
      <b/>
      <sz val="9"/>
      <color rgb="FFC00000"/>
      <name val="Times New Roman"/>
      <family val="1"/>
    </font>
    <font>
      <b/>
      <sz val="7"/>
      <color rgb="FFC00000"/>
      <name val="Times New Roman"/>
      <family val="1"/>
    </font>
    <font>
      <b/>
      <sz val="8"/>
      <color rgb="FF080808"/>
      <name val="Times New Roman"/>
      <family val="1"/>
    </font>
    <font>
      <sz val="8"/>
      <color rgb="FF080808"/>
      <name val="Times New Roman"/>
      <family val="1"/>
    </font>
    <font>
      <sz val="9"/>
      <color rgb="FF080808"/>
      <name val="Times New Roman"/>
      <family val="1"/>
    </font>
    <font>
      <sz val="7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7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 applyProtection="1">
      <alignment wrapText="1"/>
      <protection locked="0"/>
    </xf>
    <xf numFmtId="0" fontId="2" fillId="3" borderId="1" xfId="0" applyFont="1" applyFill="1" applyBorder="1" applyAlignment="1">
      <alignment horizontal="left" vertical="top"/>
    </xf>
    <xf numFmtId="0" fontId="1" fillId="0" borderId="0" xfId="0" applyFont="1"/>
    <xf numFmtId="0" fontId="5" fillId="14" borderId="8" xfId="0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 wrapText="1"/>
    </xf>
    <xf numFmtId="0" fontId="5" fillId="18" borderId="11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20" borderId="13" xfId="0" applyFont="1" applyFill="1" applyBorder="1" applyAlignment="1">
      <alignment horizontal="center" vertical="center" wrapText="1"/>
    </xf>
    <xf numFmtId="0" fontId="5" fillId="21" borderId="14" xfId="0" applyFont="1" applyFill="1" applyBorder="1" applyAlignment="1">
      <alignment horizontal="center" vertical="center" wrapText="1"/>
    </xf>
    <xf numFmtId="0" fontId="5" fillId="22" borderId="15" xfId="0" applyFont="1" applyFill="1" applyBorder="1" applyAlignment="1">
      <alignment horizontal="center" vertical="center"/>
    </xf>
    <xf numFmtId="0" fontId="5" fillId="23" borderId="16" xfId="0" applyFont="1" applyFill="1" applyBorder="1" applyAlignment="1">
      <alignment horizontal="center" vertical="center"/>
    </xf>
    <xf numFmtId="0" fontId="6" fillId="25" borderId="18" xfId="0" applyFont="1" applyFill="1" applyBorder="1" applyAlignment="1">
      <alignment horizontal="center" vertical="center"/>
    </xf>
    <xf numFmtId="0" fontId="6" fillId="26" borderId="19" xfId="0" applyFont="1" applyFill="1" applyBorder="1" applyAlignment="1">
      <alignment horizontal="center" vertical="center"/>
    </xf>
    <xf numFmtId="0" fontId="6" fillId="27" borderId="20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30" borderId="23" xfId="0" applyFont="1" applyFill="1" applyBorder="1" applyAlignment="1">
      <alignment horizontal="center" vertical="center"/>
    </xf>
    <xf numFmtId="0" fontId="6" fillId="31" borderId="24" xfId="0" applyFont="1" applyFill="1" applyBorder="1" applyAlignment="1">
      <alignment horizontal="center" vertical="center"/>
    </xf>
    <xf numFmtId="0" fontId="9" fillId="60" borderId="26" xfId="0" applyFont="1" applyFill="1" applyBorder="1" applyAlignment="1">
      <alignment horizontal="left" vertical="center" wrapText="1"/>
    </xf>
    <xf numFmtId="3" fontId="9" fillId="60" borderId="26" xfId="0" applyNumberFormat="1" applyFont="1" applyFill="1" applyBorder="1" applyAlignment="1">
      <alignment horizontal="right" vertical="center"/>
    </xf>
    <xf numFmtId="3" fontId="9" fillId="60" borderId="26" xfId="0" quotePrefix="1" applyNumberFormat="1" applyFont="1" applyFill="1" applyBorder="1" applyAlignment="1">
      <alignment horizontal="right" vertical="center"/>
    </xf>
    <xf numFmtId="3" fontId="9" fillId="60" borderId="27" xfId="0" quotePrefix="1" applyNumberFormat="1" applyFont="1" applyFill="1" applyBorder="1" applyAlignment="1">
      <alignment horizontal="right" vertical="center"/>
    </xf>
    <xf numFmtId="0" fontId="10" fillId="60" borderId="26" xfId="0" applyFont="1" applyFill="1" applyBorder="1" applyAlignment="1">
      <alignment horizontal="left" vertical="center" wrapText="1"/>
    </xf>
    <xf numFmtId="3" fontId="10" fillId="60" borderId="26" xfId="0" applyNumberFormat="1" applyFont="1" applyFill="1" applyBorder="1" applyAlignment="1">
      <alignment horizontal="right" vertical="center"/>
    </xf>
    <xf numFmtId="3" fontId="10" fillId="60" borderId="26" xfId="0" quotePrefix="1" applyNumberFormat="1" applyFont="1" applyFill="1" applyBorder="1" applyAlignment="1">
      <alignment horizontal="right" vertical="center"/>
    </xf>
    <xf numFmtId="3" fontId="10" fillId="60" borderId="27" xfId="0" quotePrefix="1" applyNumberFormat="1" applyFont="1" applyFill="1" applyBorder="1" applyAlignment="1">
      <alignment horizontal="right" vertical="center"/>
    </xf>
    <xf numFmtId="0" fontId="10" fillId="34" borderId="26" xfId="0" applyFont="1" applyFill="1" applyBorder="1" applyAlignment="1">
      <alignment horizontal="left" vertical="center" wrapText="1"/>
    </xf>
    <xf numFmtId="3" fontId="10" fillId="35" borderId="26" xfId="0" applyNumberFormat="1" applyFont="1" applyFill="1" applyBorder="1" applyAlignment="1">
      <alignment horizontal="right" vertical="center"/>
    </xf>
    <xf numFmtId="3" fontId="10" fillId="36" borderId="26" xfId="0" applyNumberFormat="1" applyFont="1" applyFill="1" applyBorder="1" applyAlignment="1">
      <alignment horizontal="right" vertical="center"/>
    </xf>
    <xf numFmtId="4" fontId="10" fillId="35" borderId="26" xfId="0" applyNumberFormat="1" applyFont="1" applyFill="1" applyBorder="1" applyAlignment="1">
      <alignment horizontal="right" vertical="center"/>
    </xf>
    <xf numFmtId="3" fontId="10" fillId="37" borderId="27" xfId="0" applyNumberFormat="1" applyFont="1" applyFill="1" applyBorder="1" applyAlignment="1">
      <alignment horizontal="right" vertical="center"/>
    </xf>
    <xf numFmtId="0" fontId="6" fillId="39" borderId="29" xfId="0" applyFont="1" applyFill="1" applyBorder="1" applyAlignment="1">
      <alignment horizontal="center" vertical="center"/>
    </xf>
    <xf numFmtId="0" fontId="6" fillId="40" borderId="30" xfId="0" applyFont="1" applyFill="1" applyBorder="1" applyAlignment="1">
      <alignment horizontal="center" vertical="center"/>
    </xf>
    <xf numFmtId="0" fontId="6" fillId="41" borderId="31" xfId="0" applyFont="1" applyFill="1" applyBorder="1" applyAlignment="1">
      <alignment horizontal="center" vertical="center"/>
    </xf>
    <xf numFmtId="0" fontId="6" fillId="42" borderId="32" xfId="0" applyFont="1" applyFill="1" applyBorder="1" applyAlignment="1">
      <alignment horizontal="center" vertical="center"/>
    </xf>
    <xf numFmtId="0" fontId="9" fillId="45" borderId="34" xfId="0" applyFont="1" applyFill="1" applyBorder="1" applyAlignment="1">
      <alignment horizontal="left" vertical="center" wrapText="1"/>
    </xf>
    <xf numFmtId="3" fontId="9" fillId="46" borderId="34" xfId="0" applyNumberFormat="1" applyFont="1" applyFill="1" applyBorder="1" applyAlignment="1">
      <alignment horizontal="right" vertical="center"/>
    </xf>
    <xf numFmtId="3" fontId="9" fillId="47" borderId="34" xfId="0" quotePrefix="1" applyNumberFormat="1" applyFont="1" applyFill="1" applyBorder="1" applyAlignment="1">
      <alignment horizontal="right" vertical="center"/>
    </xf>
    <xf numFmtId="3" fontId="9" fillId="47" borderId="38" xfId="0" quotePrefix="1" applyNumberFormat="1" applyFont="1" applyFill="1" applyBorder="1" applyAlignment="1">
      <alignment horizontal="right" vertical="center"/>
    </xf>
    <xf numFmtId="3" fontId="9" fillId="33" borderId="26" xfId="0" quotePrefix="1" applyNumberFormat="1" applyFont="1" applyFill="1" applyBorder="1" applyAlignment="1">
      <alignment horizontal="right" vertical="center"/>
    </xf>
    <xf numFmtId="0" fontId="10" fillId="49" borderId="34" xfId="0" applyFont="1" applyFill="1" applyBorder="1" applyAlignment="1">
      <alignment horizontal="left" vertical="center" wrapText="1"/>
    </xf>
    <xf numFmtId="3" fontId="10" fillId="50" borderId="34" xfId="0" applyNumberFormat="1" applyFont="1" applyFill="1" applyBorder="1" applyAlignment="1">
      <alignment horizontal="right" vertical="center"/>
    </xf>
    <xf numFmtId="3" fontId="10" fillId="51" borderId="34" xfId="0" quotePrefix="1" applyNumberFormat="1" applyFont="1" applyFill="1" applyBorder="1" applyAlignment="1">
      <alignment horizontal="right" vertical="center"/>
    </xf>
    <xf numFmtId="3" fontId="10" fillId="46" borderId="34" xfId="0" applyNumberFormat="1" applyFont="1" applyFill="1" applyBorder="1" applyAlignment="1">
      <alignment horizontal="right" vertical="center"/>
    </xf>
    <xf numFmtId="3" fontId="10" fillId="52" borderId="38" xfId="0" quotePrefix="1" applyNumberFormat="1" applyFont="1" applyFill="1" applyBorder="1" applyAlignment="1">
      <alignment horizontal="right" vertical="center"/>
    </xf>
    <xf numFmtId="3" fontId="9" fillId="48" borderId="7" xfId="0" quotePrefix="1" applyNumberFormat="1" applyFont="1" applyFill="1" applyBorder="1" applyAlignment="1">
      <alignment horizontal="right" vertical="center"/>
    </xf>
    <xf numFmtId="3" fontId="9" fillId="60" borderId="34" xfId="0" applyNumberFormat="1" applyFont="1" applyFill="1" applyBorder="1" applyAlignment="1">
      <alignment horizontal="right" vertical="center"/>
    </xf>
    <xf numFmtId="3" fontId="9" fillId="60" borderId="34" xfId="0" quotePrefix="1" applyNumberFormat="1" applyFont="1" applyFill="1" applyBorder="1" applyAlignment="1">
      <alignment horizontal="right" vertical="center"/>
    </xf>
    <xf numFmtId="3" fontId="10" fillId="52" borderId="7" xfId="0" quotePrefix="1" applyNumberFormat="1" applyFont="1" applyFill="1" applyBorder="1" applyAlignment="1">
      <alignment horizontal="right" vertical="center"/>
    </xf>
    <xf numFmtId="3" fontId="9" fillId="47" borderId="34" xfId="0" applyNumberFormat="1" applyFont="1" applyFill="1" applyBorder="1" applyAlignment="1">
      <alignment horizontal="right" vertical="center"/>
    </xf>
    <xf numFmtId="3" fontId="9" fillId="48" borderId="7" xfId="0" applyNumberFormat="1" applyFont="1" applyFill="1" applyBorder="1" applyAlignment="1">
      <alignment horizontal="right" vertical="center"/>
    </xf>
    <xf numFmtId="3" fontId="9" fillId="51" borderId="34" xfId="0" quotePrefix="1" applyNumberFormat="1" applyFont="1" applyFill="1" applyBorder="1" applyAlignment="1">
      <alignment horizontal="right" vertical="center"/>
    </xf>
    <xf numFmtId="3" fontId="10" fillId="51" borderId="34" xfId="0" applyNumberFormat="1" applyFont="1" applyFill="1" applyBorder="1" applyAlignment="1">
      <alignment horizontal="right" vertical="center"/>
    </xf>
    <xf numFmtId="3" fontId="10" fillId="60" borderId="34" xfId="0" applyNumberFormat="1" applyFont="1" applyFill="1" applyBorder="1" applyAlignment="1">
      <alignment horizontal="right" vertical="center"/>
    </xf>
    <xf numFmtId="3" fontId="10" fillId="52" borderId="7" xfId="0" applyNumberFormat="1" applyFont="1" applyFill="1" applyBorder="1" applyAlignment="1">
      <alignment horizontal="right" vertical="center"/>
    </xf>
    <xf numFmtId="0" fontId="5" fillId="54" borderId="36" xfId="0" applyFont="1" applyFill="1" applyBorder="1" applyAlignment="1">
      <alignment horizontal="center" vertical="center"/>
    </xf>
    <xf numFmtId="0" fontId="11" fillId="55" borderId="36" xfId="0" applyFont="1" applyFill="1" applyBorder="1" applyAlignment="1">
      <alignment horizontal="center" vertical="center"/>
    </xf>
    <xf numFmtId="0" fontId="11" fillId="56" borderId="36" xfId="0" applyFont="1" applyFill="1" applyBorder="1" applyAlignment="1">
      <alignment horizontal="right" vertical="center"/>
    </xf>
    <xf numFmtId="0" fontId="11" fillId="57" borderId="37" xfId="0" applyFont="1" applyFill="1" applyBorder="1" applyAlignment="1">
      <alignment horizontal="right" vertical="center"/>
    </xf>
    <xf numFmtId="0" fontId="8" fillId="59" borderId="9" xfId="0" applyFont="1" applyFill="1" applyBorder="1" applyAlignment="1">
      <alignment horizontal="left" vertical="center"/>
    </xf>
    <xf numFmtId="0" fontId="7" fillId="59" borderId="9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left" vertical="center"/>
    </xf>
    <xf numFmtId="0" fontId="4" fillId="9" borderId="4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left" vertical="center"/>
    </xf>
    <xf numFmtId="0" fontId="3" fillId="11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5" fillId="13" borderId="8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6" fillId="24" borderId="17" xfId="0" applyFont="1" applyFill="1" applyBorder="1" applyAlignment="1">
      <alignment horizontal="center" vertical="center"/>
    </xf>
    <xf numFmtId="0" fontId="7" fillId="29" borderId="22" xfId="0" applyFont="1" applyFill="1" applyBorder="1" applyAlignment="1">
      <alignment horizontal="center" vertical="center"/>
    </xf>
    <xf numFmtId="0" fontId="9" fillId="60" borderId="25" xfId="0" applyFont="1" applyFill="1" applyBorder="1" applyAlignment="1">
      <alignment horizontal="center" vertical="center"/>
    </xf>
    <xf numFmtId="0" fontId="9" fillId="32" borderId="25" xfId="0" applyFont="1" applyFill="1" applyBorder="1" applyAlignment="1">
      <alignment horizontal="center" vertical="center"/>
    </xf>
    <xf numFmtId="0" fontId="6" fillId="38" borderId="28" xfId="0" applyFont="1" applyFill="1" applyBorder="1" applyAlignment="1">
      <alignment horizontal="center" vertical="center"/>
    </xf>
    <xf numFmtId="0" fontId="8" fillId="43" borderId="22" xfId="0" applyFont="1" applyFill="1" applyBorder="1" applyAlignment="1">
      <alignment horizontal="center" vertical="center"/>
    </xf>
    <xf numFmtId="0" fontId="9" fillId="44" borderId="33" xfId="0" applyFont="1" applyFill="1" applyBorder="1" applyAlignment="1">
      <alignment horizontal="center" vertical="center"/>
    </xf>
    <xf numFmtId="0" fontId="9" fillId="53" borderId="35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6" fillId="58" borderId="9" xfId="0" applyFont="1" applyFill="1" applyBorder="1" applyAlignment="1">
      <alignment horizontal="center" vertical="center"/>
    </xf>
    <xf numFmtId="0" fontId="8" fillId="59" borderId="9" xfId="0" applyFont="1" applyFill="1" applyBorder="1" applyAlignment="1">
      <alignment horizontal="center" vertical="center"/>
    </xf>
    <xf numFmtId="0" fontId="8" fillId="59" borderId="9" xfId="0" applyFont="1" applyFill="1" applyBorder="1" applyAlignment="1">
      <alignment horizontal="left" vertical="center"/>
    </xf>
    <xf numFmtId="0" fontId="7" fillId="59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52"/>
  <sheetViews>
    <sheetView tabSelected="1" topLeftCell="D36" zoomScale="130" zoomScaleNormal="130" workbookViewId="0">
      <selection activeCell="D57" sqref="D57"/>
    </sheetView>
  </sheetViews>
  <sheetFormatPr defaultRowHeight="15" x14ac:dyDescent="0.25"/>
  <cols>
    <col min="1" max="2" width="3.28515625" style="3" customWidth="1"/>
    <col min="3" max="3" width="11.7109375" style="3" customWidth="1"/>
    <col min="4" max="4" width="51.7109375" style="3" customWidth="1"/>
    <col min="5" max="5" width="16.28515625" style="3" customWidth="1"/>
    <col min="6" max="6" width="11.140625" style="3" customWidth="1"/>
    <col min="7" max="7" width="16.28515625" style="3" customWidth="1"/>
    <col min="8" max="8" width="11.140625" style="3" customWidth="1"/>
    <col min="9" max="9" width="16.28515625" style="3" customWidth="1"/>
    <col min="10" max="10" width="11.140625" style="3" customWidth="1"/>
    <col min="11" max="11" width="15.85546875" style="3" customWidth="1"/>
    <col min="12" max="12" width="16.28515625" style="3" customWidth="1"/>
    <col min="13" max="13" width="11.140625" style="3" customWidth="1"/>
    <col min="14" max="14" width="15" style="3" customWidth="1"/>
    <col min="15" max="15" width="11.7109375" style="3" customWidth="1"/>
    <col min="16" max="16384" width="9.140625" style="3"/>
  </cols>
  <sheetData>
    <row r="1" spans="1:15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x14ac:dyDescent="0.25">
      <c r="A3" s="1"/>
      <c r="B3" s="62" t="s">
        <v>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5">
      <c r="A4" s="1"/>
      <c r="B4" s="63" t="s">
        <v>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5" x14ac:dyDescent="0.25">
      <c r="A5" s="2"/>
      <c r="B5" s="64" t="s">
        <v>3</v>
      </c>
      <c r="C5" s="64"/>
      <c r="D5" s="65" t="s">
        <v>4</v>
      </c>
      <c r="E5" s="65"/>
      <c r="F5" s="65"/>
      <c r="G5" s="66" t="s">
        <v>5</v>
      </c>
      <c r="H5" s="66"/>
      <c r="I5" s="66"/>
      <c r="J5" s="66"/>
      <c r="K5" s="67" t="s">
        <v>6</v>
      </c>
      <c r="L5" s="67"/>
      <c r="M5" s="67"/>
      <c r="N5" s="67"/>
      <c r="O5" s="67"/>
    </row>
    <row r="6" spans="1:15" x14ac:dyDescent="0.25">
      <c r="A6" s="1"/>
      <c r="B6" s="68" t="s">
        <v>7</v>
      </c>
      <c r="C6" s="68"/>
      <c r="D6" s="68"/>
      <c r="E6" s="69" t="s">
        <v>8</v>
      </c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5" ht="18" x14ac:dyDescent="0.25">
      <c r="A7" s="1"/>
      <c r="B7" s="68"/>
      <c r="C7" s="68"/>
      <c r="D7" s="68"/>
      <c r="E7" s="70" t="s">
        <v>9</v>
      </c>
      <c r="F7" s="70"/>
      <c r="G7" s="70" t="s">
        <v>10</v>
      </c>
      <c r="H7" s="70"/>
      <c r="I7" s="70" t="s">
        <v>10</v>
      </c>
      <c r="J7" s="70"/>
      <c r="K7" s="4" t="s">
        <v>10</v>
      </c>
      <c r="L7" s="71" t="s">
        <v>10</v>
      </c>
      <c r="M7" s="71"/>
      <c r="N7" s="72" t="s">
        <v>11</v>
      </c>
      <c r="O7" s="73" t="s">
        <v>12</v>
      </c>
    </row>
    <row r="8" spans="1:15" ht="36" x14ac:dyDescent="0.25">
      <c r="A8" s="1"/>
      <c r="B8" s="68"/>
      <c r="C8" s="68"/>
      <c r="D8" s="68"/>
      <c r="E8" s="5" t="s">
        <v>13</v>
      </c>
      <c r="F8" s="6" t="s">
        <v>14</v>
      </c>
      <c r="G8" s="7" t="s">
        <v>15</v>
      </c>
      <c r="H8" s="8" t="s">
        <v>14</v>
      </c>
      <c r="I8" s="7" t="s">
        <v>16</v>
      </c>
      <c r="J8" s="8" t="s">
        <v>14</v>
      </c>
      <c r="K8" s="9" t="s">
        <v>17</v>
      </c>
      <c r="L8" s="7" t="s">
        <v>18</v>
      </c>
      <c r="M8" s="8" t="s">
        <v>14</v>
      </c>
      <c r="N8" s="72"/>
      <c r="O8" s="73"/>
    </row>
    <row r="9" spans="1:15" x14ac:dyDescent="0.25">
      <c r="A9" s="1"/>
      <c r="B9" s="68"/>
      <c r="C9" s="68"/>
      <c r="D9" s="68"/>
      <c r="E9" s="10" t="s">
        <v>19</v>
      </c>
      <c r="F9" s="10" t="s">
        <v>20</v>
      </c>
      <c r="G9" s="10" t="s">
        <v>21</v>
      </c>
      <c r="H9" s="10" t="s">
        <v>22</v>
      </c>
      <c r="I9" s="10" t="s">
        <v>23</v>
      </c>
      <c r="J9" s="10" t="s">
        <v>24</v>
      </c>
      <c r="K9" s="10" t="s">
        <v>25</v>
      </c>
      <c r="L9" s="10" t="s">
        <v>26</v>
      </c>
      <c r="M9" s="10" t="s">
        <v>27</v>
      </c>
      <c r="N9" s="10" t="s">
        <v>28</v>
      </c>
      <c r="O9" s="11" t="s">
        <v>29</v>
      </c>
    </row>
    <row r="10" spans="1:15" x14ac:dyDescent="0.25">
      <c r="A10" s="1"/>
      <c r="B10" s="74" t="s">
        <v>30</v>
      </c>
      <c r="C10" s="74"/>
      <c r="D10" s="74"/>
      <c r="E10" s="12"/>
      <c r="F10" s="13"/>
      <c r="G10" s="12"/>
      <c r="H10" s="13"/>
      <c r="I10" s="12"/>
      <c r="J10" s="13"/>
      <c r="K10" s="14"/>
      <c r="L10" s="12"/>
      <c r="M10" s="13"/>
      <c r="N10" s="12"/>
      <c r="O10" s="15"/>
    </row>
    <row r="11" spans="1:15" x14ac:dyDescent="0.25">
      <c r="A11" s="1"/>
      <c r="B11" s="75" t="s">
        <v>31</v>
      </c>
      <c r="C11" s="75"/>
      <c r="D11" s="16" t="s">
        <v>32</v>
      </c>
      <c r="E11" s="12"/>
      <c r="F11" s="13"/>
      <c r="G11" s="12"/>
      <c r="H11" s="13"/>
      <c r="I11" s="12"/>
      <c r="J11" s="13"/>
      <c r="K11" s="17"/>
      <c r="L11" s="12"/>
      <c r="M11" s="13"/>
      <c r="N11" s="12"/>
      <c r="O11" s="15"/>
    </row>
    <row r="12" spans="1:15" x14ac:dyDescent="0.25">
      <c r="A12" s="1"/>
      <c r="B12" s="76" t="s">
        <v>33</v>
      </c>
      <c r="C12" s="76"/>
      <c r="D12" s="18" t="s">
        <v>34</v>
      </c>
      <c r="E12" s="19">
        <v>2741886054</v>
      </c>
      <c r="F12" s="20" t="s">
        <v>89</v>
      </c>
      <c r="G12" s="19">
        <v>526979000</v>
      </c>
      <c r="H12" s="20" t="s">
        <v>91</v>
      </c>
      <c r="I12" s="19">
        <v>528387872</v>
      </c>
      <c r="J12" s="20" t="s">
        <v>91</v>
      </c>
      <c r="K12" s="19">
        <f>I12-G12</f>
        <v>1408872</v>
      </c>
      <c r="L12" s="19">
        <v>357971804</v>
      </c>
      <c r="M12" s="20" t="s">
        <v>91</v>
      </c>
      <c r="N12" s="19">
        <f t="shared" ref="N12:N18" si="0">I12-L12</f>
        <v>170416068</v>
      </c>
      <c r="O12" s="21" t="s">
        <v>102</v>
      </c>
    </row>
    <row r="13" spans="1:15" x14ac:dyDescent="0.25">
      <c r="A13" s="1"/>
      <c r="B13" s="76" t="s">
        <v>35</v>
      </c>
      <c r="C13" s="76"/>
      <c r="D13" s="18" t="s">
        <v>36</v>
      </c>
      <c r="E13" s="19">
        <v>70972696</v>
      </c>
      <c r="F13" s="20" t="s">
        <v>90</v>
      </c>
      <c r="G13" s="19">
        <v>349388000</v>
      </c>
      <c r="H13" s="20" t="s">
        <v>91</v>
      </c>
      <c r="I13" s="19">
        <v>1163688000</v>
      </c>
      <c r="J13" s="20" t="s">
        <v>92</v>
      </c>
      <c r="K13" s="19">
        <f>I13-G13</f>
        <v>814300000</v>
      </c>
      <c r="L13" s="19">
        <v>1046338204</v>
      </c>
      <c r="M13" s="20" t="s">
        <v>98</v>
      </c>
      <c r="N13" s="19">
        <f t="shared" si="0"/>
        <v>117349796</v>
      </c>
      <c r="O13" s="21" t="s">
        <v>103</v>
      </c>
    </row>
    <row r="14" spans="1:15" x14ac:dyDescent="0.25">
      <c r="A14" s="1"/>
      <c r="B14" s="76" t="s">
        <v>37</v>
      </c>
      <c r="C14" s="76"/>
      <c r="D14" s="18" t="s">
        <v>38</v>
      </c>
      <c r="E14" s="19">
        <v>389682204</v>
      </c>
      <c r="F14" s="20" t="s">
        <v>91</v>
      </c>
      <c r="G14" s="19">
        <v>511619000</v>
      </c>
      <c r="H14" s="20" t="s">
        <v>91</v>
      </c>
      <c r="I14" s="19">
        <f>164690000+62000000+447992000</f>
        <v>674682000</v>
      </c>
      <c r="J14" s="20" t="s">
        <v>91</v>
      </c>
      <c r="K14" s="19">
        <f>I14-G14</f>
        <v>163063000</v>
      </c>
      <c r="L14" s="19">
        <v>293689169</v>
      </c>
      <c r="M14" s="20" t="s">
        <v>91</v>
      </c>
      <c r="N14" s="19">
        <f t="shared" si="0"/>
        <v>380992831</v>
      </c>
      <c r="O14" s="21" t="s">
        <v>132</v>
      </c>
    </row>
    <row r="15" spans="1:15" x14ac:dyDescent="0.25">
      <c r="A15" s="1"/>
      <c r="B15" s="76" t="s">
        <v>39</v>
      </c>
      <c r="C15" s="76"/>
      <c r="D15" s="18" t="s">
        <v>40</v>
      </c>
      <c r="E15" s="19">
        <v>383415477</v>
      </c>
      <c r="F15" s="20" t="s">
        <v>91</v>
      </c>
      <c r="G15" s="19">
        <v>389922000</v>
      </c>
      <c r="H15" s="20" t="s">
        <v>91</v>
      </c>
      <c r="I15" s="19">
        <v>392822000</v>
      </c>
      <c r="J15" s="20" t="s">
        <v>91</v>
      </c>
      <c r="K15" s="19">
        <f t="shared" ref="K15:K22" si="1">I15-G15</f>
        <v>2900000</v>
      </c>
      <c r="L15" s="19">
        <v>256803559</v>
      </c>
      <c r="M15" s="20" t="s">
        <v>91</v>
      </c>
      <c r="N15" s="19">
        <f t="shared" si="0"/>
        <v>136018441</v>
      </c>
      <c r="O15" s="21" t="s">
        <v>104</v>
      </c>
    </row>
    <row r="16" spans="1:15" x14ac:dyDescent="0.25">
      <c r="A16" s="1"/>
      <c r="B16" s="76" t="s">
        <v>41</v>
      </c>
      <c r="C16" s="76"/>
      <c r="D16" s="18" t="s">
        <v>42</v>
      </c>
      <c r="E16" s="19">
        <v>236378624</v>
      </c>
      <c r="F16" s="20" t="s">
        <v>90</v>
      </c>
      <c r="G16" s="19">
        <v>282984000</v>
      </c>
      <c r="H16" s="20" t="s">
        <v>91</v>
      </c>
      <c r="I16" s="19">
        <v>283384000</v>
      </c>
      <c r="J16" s="20" t="s">
        <v>90</v>
      </c>
      <c r="K16" s="19">
        <f t="shared" si="1"/>
        <v>400000</v>
      </c>
      <c r="L16" s="19">
        <v>170490227</v>
      </c>
      <c r="M16" s="20" t="s">
        <v>90</v>
      </c>
      <c r="N16" s="19">
        <f t="shared" si="0"/>
        <v>112893773</v>
      </c>
      <c r="O16" s="21" t="s">
        <v>105</v>
      </c>
    </row>
    <row r="17" spans="1:15" x14ac:dyDescent="0.25">
      <c r="A17" s="1"/>
      <c r="B17" s="77" t="s">
        <v>43</v>
      </c>
      <c r="C17" s="77"/>
      <c r="D17" s="18" t="s">
        <v>44</v>
      </c>
      <c r="E17" s="19">
        <v>1070622155</v>
      </c>
      <c r="F17" s="20" t="s">
        <v>92</v>
      </c>
      <c r="G17" s="19">
        <v>1295000000</v>
      </c>
      <c r="H17" s="20" t="s">
        <v>92</v>
      </c>
      <c r="I17" s="19">
        <v>1295000000</v>
      </c>
      <c r="J17" s="20" t="s">
        <v>92</v>
      </c>
      <c r="K17" s="19">
        <f t="shared" si="1"/>
        <v>0</v>
      </c>
      <c r="L17" s="19">
        <v>389565459</v>
      </c>
      <c r="M17" s="20" t="s">
        <v>91</v>
      </c>
      <c r="N17" s="19">
        <f t="shared" si="0"/>
        <v>905434541</v>
      </c>
      <c r="O17" s="21" t="s">
        <v>106</v>
      </c>
    </row>
    <row r="18" spans="1:15" x14ac:dyDescent="0.25">
      <c r="A18" s="1"/>
      <c r="B18" s="77" t="s">
        <v>45</v>
      </c>
      <c r="C18" s="77"/>
      <c r="D18" s="18" t="s">
        <v>46</v>
      </c>
      <c r="E18" s="19">
        <v>1006536948</v>
      </c>
      <c r="F18" s="20" t="s">
        <v>92</v>
      </c>
      <c r="G18" s="19">
        <v>1119378000</v>
      </c>
      <c r="H18" s="20" t="s">
        <v>92</v>
      </c>
      <c r="I18" s="19">
        <v>1141236000</v>
      </c>
      <c r="J18" s="20" t="s">
        <v>92</v>
      </c>
      <c r="K18" s="19">
        <f t="shared" si="1"/>
        <v>21858000</v>
      </c>
      <c r="L18" s="19">
        <v>521925446</v>
      </c>
      <c r="M18" s="20" t="s">
        <v>91</v>
      </c>
      <c r="N18" s="19">
        <f t="shared" si="0"/>
        <v>619310554</v>
      </c>
      <c r="O18" s="21" t="s">
        <v>107</v>
      </c>
    </row>
    <row r="19" spans="1:15" x14ac:dyDescent="0.25">
      <c r="A19" s="1"/>
      <c r="B19" s="77" t="s">
        <v>47</v>
      </c>
      <c r="C19" s="77"/>
      <c r="D19" s="18" t="s">
        <v>48</v>
      </c>
      <c r="E19" s="19">
        <v>2400734717.1599998</v>
      </c>
      <c r="F19" s="20" t="s">
        <v>93</v>
      </c>
      <c r="G19" s="19">
        <v>2989063000</v>
      </c>
      <c r="H19" s="20" t="s">
        <v>89</v>
      </c>
      <c r="I19" s="19">
        <v>3011482000</v>
      </c>
      <c r="J19" s="20" t="s">
        <v>89</v>
      </c>
      <c r="K19" s="19">
        <f t="shared" si="1"/>
        <v>22419000</v>
      </c>
      <c r="L19" s="19">
        <v>1351716409</v>
      </c>
      <c r="M19" s="20" t="s">
        <v>93</v>
      </c>
      <c r="N19" s="19">
        <f t="shared" ref="N19:N22" si="2">I19-L19</f>
        <v>1659765591</v>
      </c>
      <c r="O19" s="21" t="s">
        <v>108</v>
      </c>
    </row>
    <row r="20" spans="1:15" x14ac:dyDescent="0.25">
      <c r="A20" s="1"/>
      <c r="B20" s="77" t="s">
        <v>49</v>
      </c>
      <c r="C20" s="77"/>
      <c r="D20" s="18" t="s">
        <v>50</v>
      </c>
      <c r="E20" s="19">
        <v>3265936443</v>
      </c>
      <c r="F20" s="20" t="s">
        <v>89</v>
      </c>
      <c r="G20" s="19">
        <v>3940469000</v>
      </c>
      <c r="H20" s="20" t="s">
        <v>97</v>
      </c>
      <c r="I20" s="19">
        <v>4513939000</v>
      </c>
      <c r="J20" s="20" t="s">
        <v>112</v>
      </c>
      <c r="K20" s="19">
        <f t="shared" si="1"/>
        <v>573470000</v>
      </c>
      <c r="L20" s="19">
        <v>2336446745</v>
      </c>
      <c r="M20" s="20" t="s">
        <v>97</v>
      </c>
      <c r="N20" s="19">
        <f t="shared" si="2"/>
        <v>2177492255</v>
      </c>
      <c r="O20" s="21" t="s">
        <v>109</v>
      </c>
    </row>
    <row r="21" spans="1:15" x14ac:dyDescent="0.25">
      <c r="A21" s="1"/>
      <c r="B21" s="77" t="s">
        <v>51</v>
      </c>
      <c r="C21" s="77"/>
      <c r="D21" s="18" t="s">
        <v>52</v>
      </c>
      <c r="E21" s="19">
        <v>46217950938</v>
      </c>
      <c r="F21" s="20" t="s">
        <v>94</v>
      </c>
      <c r="G21" s="19">
        <v>40800090000</v>
      </c>
      <c r="H21" s="20" t="s">
        <v>101</v>
      </c>
      <c r="I21" s="19">
        <v>40800090000</v>
      </c>
      <c r="J21" s="20" t="s">
        <v>113</v>
      </c>
      <c r="K21" s="19">
        <f t="shared" si="1"/>
        <v>0</v>
      </c>
      <c r="L21" s="19">
        <v>26814238000</v>
      </c>
      <c r="M21" s="20" t="s">
        <v>94</v>
      </c>
      <c r="N21" s="19">
        <f t="shared" si="2"/>
        <v>13985852000</v>
      </c>
      <c r="O21" s="21" t="s">
        <v>110</v>
      </c>
    </row>
    <row r="22" spans="1:15" x14ac:dyDescent="0.25">
      <c r="A22" s="1"/>
      <c r="B22" s="77" t="s">
        <v>53</v>
      </c>
      <c r="C22" s="77"/>
      <c r="D22" s="18" t="s">
        <v>54</v>
      </c>
      <c r="E22" s="19">
        <v>2457660644</v>
      </c>
      <c r="F22" s="20" t="s">
        <v>93</v>
      </c>
      <c r="G22" s="19">
        <v>2926547000</v>
      </c>
      <c r="H22" s="20" t="s">
        <v>89</v>
      </c>
      <c r="I22" s="19">
        <v>3027547000</v>
      </c>
      <c r="J22" s="20" t="s">
        <v>89</v>
      </c>
      <c r="K22" s="19">
        <f t="shared" si="1"/>
        <v>101000000</v>
      </c>
      <c r="L22" s="19">
        <v>1485431558</v>
      </c>
      <c r="M22" s="20" t="s">
        <v>93</v>
      </c>
      <c r="N22" s="19">
        <f t="shared" si="2"/>
        <v>1542115442</v>
      </c>
      <c r="O22" s="21" t="s">
        <v>111</v>
      </c>
    </row>
    <row r="23" spans="1:15" ht="18" x14ac:dyDescent="0.25">
      <c r="A23" s="1"/>
      <c r="B23" s="77"/>
      <c r="C23" s="77"/>
      <c r="D23" s="22" t="s">
        <v>55</v>
      </c>
      <c r="E23" s="23">
        <f>SUM(E12:E22)</f>
        <v>60241776900.160004</v>
      </c>
      <c r="F23" s="24" t="s">
        <v>95</v>
      </c>
      <c r="G23" s="23">
        <v>55131439000</v>
      </c>
      <c r="H23" s="24" t="s">
        <v>95</v>
      </c>
      <c r="I23" s="23">
        <f>I12+I13+I14+I15+I16+I17+I18+I19+I20+I21+I22</f>
        <v>56832257872</v>
      </c>
      <c r="J23" s="24" t="s">
        <v>95</v>
      </c>
      <c r="K23" s="23">
        <f>SUM(K12:K22)</f>
        <v>1700818872</v>
      </c>
      <c r="L23" s="23">
        <f>SUM(L12:L22)</f>
        <v>35024616580</v>
      </c>
      <c r="M23" s="24" t="s">
        <v>95</v>
      </c>
      <c r="N23" s="23">
        <f>SUM(N12:N22)</f>
        <v>21807641292</v>
      </c>
      <c r="O23" s="25" t="s">
        <v>114</v>
      </c>
    </row>
    <row r="24" spans="1:15" x14ac:dyDescent="0.25">
      <c r="A24" s="1"/>
      <c r="B24" s="77"/>
      <c r="C24" s="77"/>
      <c r="D24" s="26" t="s">
        <v>56</v>
      </c>
      <c r="E24" s="27">
        <v>473108202</v>
      </c>
      <c r="F24" s="28"/>
      <c r="G24" s="27"/>
      <c r="H24" s="28"/>
      <c r="I24" s="29"/>
      <c r="J24" s="28"/>
      <c r="K24" s="27"/>
      <c r="L24" s="27">
        <v>46091255</v>
      </c>
      <c r="M24" s="28"/>
      <c r="N24" s="29"/>
      <c r="O24" s="30"/>
    </row>
    <row r="25" spans="1:15" x14ac:dyDescent="0.25">
      <c r="A25" s="1"/>
      <c r="B25" s="77"/>
      <c r="C25" s="77"/>
      <c r="D25" s="26" t="s">
        <v>57</v>
      </c>
      <c r="E25" s="27">
        <f>E23+E24</f>
        <v>60714885102.160004</v>
      </c>
      <c r="F25" s="28"/>
      <c r="G25" s="29"/>
      <c r="H25" s="28"/>
      <c r="I25" s="29"/>
      <c r="J25" s="28"/>
      <c r="K25" s="29"/>
      <c r="L25" s="27">
        <f>L23+L24</f>
        <v>35070707835</v>
      </c>
      <c r="M25" s="28"/>
      <c r="N25" s="29"/>
      <c r="O25" s="30"/>
    </row>
    <row r="26" spans="1:15" x14ac:dyDescent="0.25">
      <c r="A26" s="1"/>
      <c r="B26" s="78" t="s">
        <v>58</v>
      </c>
      <c r="C26" s="78"/>
      <c r="D26" s="78"/>
      <c r="E26" s="31"/>
      <c r="F26" s="32"/>
      <c r="G26" s="31"/>
      <c r="H26" s="32"/>
      <c r="I26" s="31"/>
      <c r="J26" s="32"/>
      <c r="K26" s="33"/>
      <c r="L26" s="31"/>
      <c r="M26" s="32"/>
      <c r="N26" s="31"/>
      <c r="O26" s="34"/>
    </row>
    <row r="27" spans="1:15" x14ac:dyDescent="0.25">
      <c r="A27" s="1"/>
      <c r="B27" s="79" t="s">
        <v>59</v>
      </c>
      <c r="C27" s="79"/>
      <c r="D27" s="16" t="s">
        <v>32</v>
      </c>
      <c r="E27" s="12"/>
      <c r="F27" s="13"/>
      <c r="G27" s="12"/>
      <c r="H27" s="13"/>
      <c r="I27" s="12"/>
      <c r="J27" s="13"/>
      <c r="K27" s="17"/>
      <c r="L27" s="12"/>
      <c r="M27" s="13"/>
      <c r="N27" s="12"/>
      <c r="O27" s="15"/>
    </row>
    <row r="28" spans="1:15" x14ac:dyDescent="0.25">
      <c r="A28" s="1"/>
      <c r="B28" s="80" t="s">
        <v>60</v>
      </c>
      <c r="C28" s="80"/>
      <c r="D28" s="35" t="s">
        <v>61</v>
      </c>
      <c r="E28" s="36">
        <v>4281623618</v>
      </c>
      <c r="F28" s="37" t="s">
        <v>97</v>
      </c>
      <c r="G28" s="36">
        <v>5023627000</v>
      </c>
      <c r="H28" s="37" t="s">
        <v>116</v>
      </c>
      <c r="I28" s="36">
        <v>5053557100</v>
      </c>
      <c r="J28" s="37" t="s">
        <v>116</v>
      </c>
      <c r="K28" s="36">
        <f t="shared" ref="K28:K38" si="3">I28-G28</f>
        <v>29930100</v>
      </c>
      <c r="L28" s="36">
        <v>3359981267</v>
      </c>
      <c r="M28" s="37" t="s">
        <v>116</v>
      </c>
      <c r="N28" s="36">
        <f>I28-L28</f>
        <v>1693575833</v>
      </c>
      <c r="O28" s="38" t="s">
        <v>110</v>
      </c>
    </row>
    <row r="29" spans="1:15" x14ac:dyDescent="0.25">
      <c r="A29" s="1"/>
      <c r="B29" s="80" t="s">
        <v>62</v>
      </c>
      <c r="C29" s="80"/>
      <c r="D29" s="35" t="s">
        <v>63</v>
      </c>
      <c r="E29" s="36">
        <v>703187290</v>
      </c>
      <c r="F29" s="39" t="s">
        <v>91</v>
      </c>
      <c r="G29" s="36">
        <v>853311000</v>
      </c>
      <c r="H29" s="37" t="s">
        <v>92</v>
      </c>
      <c r="I29" s="36">
        <v>858053300</v>
      </c>
      <c r="J29" s="37" t="s">
        <v>92</v>
      </c>
      <c r="K29" s="36">
        <f t="shared" si="3"/>
        <v>4742300</v>
      </c>
      <c r="L29" s="36">
        <v>550026508</v>
      </c>
      <c r="M29" s="37" t="s">
        <v>92</v>
      </c>
      <c r="N29" s="36">
        <f>I29-L29</f>
        <v>308026792</v>
      </c>
      <c r="O29" s="38" t="s">
        <v>119</v>
      </c>
    </row>
    <row r="30" spans="1:15" x14ac:dyDescent="0.25">
      <c r="A30" s="1"/>
      <c r="B30" s="80" t="s">
        <v>64</v>
      </c>
      <c r="C30" s="80"/>
      <c r="D30" s="35" t="s">
        <v>65</v>
      </c>
      <c r="E30" s="36">
        <v>1609600439</v>
      </c>
      <c r="F30" s="37" t="s">
        <v>98</v>
      </c>
      <c r="G30" s="36">
        <v>1355905000</v>
      </c>
      <c r="H30" s="37" t="s">
        <v>98</v>
      </c>
      <c r="I30" s="36">
        <v>1344030220</v>
      </c>
      <c r="J30" s="37" t="s">
        <v>98</v>
      </c>
      <c r="K30" s="36">
        <f t="shared" si="3"/>
        <v>-11874780</v>
      </c>
      <c r="L30" s="36">
        <v>695834704</v>
      </c>
      <c r="M30" s="37" t="s">
        <v>92</v>
      </c>
      <c r="N30" s="36">
        <f t="shared" ref="N30:N33" si="4">I30-L30</f>
        <v>648195516</v>
      </c>
      <c r="O30" s="38" t="s">
        <v>109</v>
      </c>
    </row>
    <row r="31" spans="1:15" x14ac:dyDescent="0.25">
      <c r="A31" s="1"/>
      <c r="B31" s="80" t="s">
        <v>66</v>
      </c>
      <c r="C31" s="80"/>
      <c r="D31" s="35" t="s">
        <v>67</v>
      </c>
      <c r="E31" s="36">
        <v>540293991</v>
      </c>
      <c r="F31" s="39" t="s">
        <v>91</v>
      </c>
      <c r="G31" s="36">
        <v>750000000</v>
      </c>
      <c r="H31" s="37" t="s">
        <v>91</v>
      </c>
      <c r="I31" s="36">
        <v>950000000</v>
      </c>
      <c r="J31" s="37" t="s">
        <v>92</v>
      </c>
      <c r="K31" s="36">
        <f t="shared" si="3"/>
        <v>200000000</v>
      </c>
      <c r="L31" s="36">
        <v>375036976</v>
      </c>
      <c r="M31" s="37" t="s">
        <v>91</v>
      </c>
      <c r="N31" s="36">
        <f>I31-L31</f>
        <v>574963024</v>
      </c>
      <c r="O31" s="38" t="s">
        <v>126</v>
      </c>
    </row>
    <row r="32" spans="1:15" x14ac:dyDescent="0.25">
      <c r="A32" s="1"/>
      <c r="B32" s="80" t="s">
        <v>68</v>
      </c>
      <c r="C32" s="80"/>
      <c r="D32" s="35" t="s">
        <v>69</v>
      </c>
      <c r="E32" s="36">
        <v>48848366073</v>
      </c>
      <c r="F32" s="37" t="s">
        <v>99</v>
      </c>
      <c r="G32" s="36">
        <v>41665505000</v>
      </c>
      <c r="H32" s="37" t="s">
        <v>115</v>
      </c>
      <c r="I32" s="36">
        <v>41502320000</v>
      </c>
      <c r="J32" s="37" t="s">
        <v>115</v>
      </c>
      <c r="K32" s="36">
        <f t="shared" si="3"/>
        <v>-163185000</v>
      </c>
      <c r="L32" s="36">
        <v>27174986243</v>
      </c>
      <c r="M32" s="37" t="s">
        <v>117</v>
      </c>
      <c r="N32" s="36">
        <f t="shared" si="4"/>
        <v>14327333757</v>
      </c>
      <c r="O32" s="38" t="s">
        <v>104</v>
      </c>
    </row>
    <row r="33" spans="1:15" x14ac:dyDescent="0.25">
      <c r="A33" s="1"/>
      <c r="B33" s="80" t="s">
        <v>70</v>
      </c>
      <c r="C33" s="80"/>
      <c r="D33" s="35" t="s">
        <v>71</v>
      </c>
      <c r="E33" s="36">
        <v>64046552</v>
      </c>
      <c r="F33" s="39" t="s">
        <v>90</v>
      </c>
      <c r="G33" s="36">
        <v>31826000</v>
      </c>
      <c r="H33" s="37" t="s">
        <v>90</v>
      </c>
      <c r="I33" s="36">
        <v>61826000</v>
      </c>
      <c r="J33" s="37" t="s">
        <v>90</v>
      </c>
      <c r="K33" s="36">
        <f t="shared" si="3"/>
        <v>30000000</v>
      </c>
      <c r="L33" s="36">
        <v>37406344</v>
      </c>
      <c r="M33" s="37" t="s">
        <v>90</v>
      </c>
      <c r="N33" s="36">
        <f t="shared" si="4"/>
        <v>24419656</v>
      </c>
      <c r="O33" s="38" t="s">
        <v>124</v>
      </c>
    </row>
    <row r="34" spans="1:15" x14ac:dyDescent="0.25">
      <c r="A34" s="1"/>
      <c r="B34" s="80" t="s">
        <v>72</v>
      </c>
      <c r="C34" s="80"/>
      <c r="D34" s="35" t="s">
        <v>73</v>
      </c>
      <c r="E34" s="36">
        <v>1688201647</v>
      </c>
      <c r="F34" s="37" t="s">
        <v>98</v>
      </c>
      <c r="G34" s="36">
        <v>1975796000</v>
      </c>
      <c r="H34" s="37" t="s">
        <v>93</v>
      </c>
      <c r="I34" s="36">
        <v>1895112252</v>
      </c>
      <c r="J34" s="37" t="s">
        <v>93</v>
      </c>
      <c r="K34" s="36">
        <f t="shared" si="3"/>
        <v>-80683748</v>
      </c>
      <c r="L34" s="36">
        <v>998657763</v>
      </c>
      <c r="M34" s="37" t="s">
        <v>98</v>
      </c>
      <c r="N34" s="36">
        <f>I34-L34</f>
        <v>896454489</v>
      </c>
      <c r="O34" s="38" t="s">
        <v>130</v>
      </c>
    </row>
    <row r="35" spans="1:15" x14ac:dyDescent="0.25">
      <c r="A35" s="1"/>
      <c r="B35" s="80"/>
      <c r="C35" s="80"/>
      <c r="D35" s="40" t="s">
        <v>74</v>
      </c>
      <c r="E35" s="41">
        <f>E28+E29+E30+E31+E32+E33+E34</f>
        <v>57735319610</v>
      </c>
      <c r="F35" s="42" t="s">
        <v>95</v>
      </c>
      <c r="G35" s="41">
        <v>51655970000</v>
      </c>
      <c r="H35" s="24" t="s">
        <v>95</v>
      </c>
      <c r="I35" s="41">
        <f>SUM(I28:I34)</f>
        <v>51664898872</v>
      </c>
      <c r="J35" s="24" t="s">
        <v>95</v>
      </c>
      <c r="K35" s="43">
        <f t="shared" si="3"/>
        <v>8928872</v>
      </c>
      <c r="L35" s="41">
        <f>SUM(L28:L34)</f>
        <v>33191929805</v>
      </c>
      <c r="M35" s="24" t="s">
        <v>95</v>
      </c>
      <c r="N35" s="41">
        <f>SUM(N28:N34)</f>
        <v>18472969067</v>
      </c>
      <c r="O35" s="44" t="s">
        <v>119</v>
      </c>
    </row>
    <row r="36" spans="1:15" x14ac:dyDescent="0.25">
      <c r="A36" s="1"/>
      <c r="B36" s="80" t="s">
        <v>75</v>
      </c>
      <c r="C36" s="80"/>
      <c r="D36" s="35" t="s">
        <v>76</v>
      </c>
      <c r="E36" s="36">
        <v>30154809</v>
      </c>
      <c r="F36" s="39" t="s">
        <v>91</v>
      </c>
      <c r="G36" s="36">
        <v>60620000</v>
      </c>
      <c r="H36" s="37" t="s">
        <v>92</v>
      </c>
      <c r="I36" s="36">
        <v>95269000</v>
      </c>
      <c r="J36" s="37" t="s">
        <v>92</v>
      </c>
      <c r="K36" s="36">
        <f t="shared" si="3"/>
        <v>34649000</v>
      </c>
      <c r="L36" s="36">
        <v>99000</v>
      </c>
      <c r="M36" s="37" t="s">
        <v>90</v>
      </c>
      <c r="N36" s="36">
        <f>I36-L36</f>
        <v>95170000</v>
      </c>
      <c r="O36" s="45" t="s">
        <v>90</v>
      </c>
    </row>
    <row r="37" spans="1:15" x14ac:dyDescent="0.25">
      <c r="A37" s="1"/>
      <c r="B37" s="80">
        <v>231</v>
      </c>
      <c r="C37" s="80"/>
      <c r="D37" s="35" t="s">
        <v>78</v>
      </c>
      <c r="E37" s="36">
        <v>1990689060</v>
      </c>
      <c r="F37" s="37" t="s">
        <v>100</v>
      </c>
      <c r="G37" s="36">
        <v>3414849000</v>
      </c>
      <c r="H37" s="37" t="s">
        <v>100</v>
      </c>
      <c r="I37" s="36">
        <v>3330200000</v>
      </c>
      <c r="J37" s="37" t="s">
        <v>118</v>
      </c>
      <c r="K37" s="36">
        <f t="shared" si="3"/>
        <v>-84649000</v>
      </c>
      <c r="L37" s="36">
        <v>727056219</v>
      </c>
      <c r="M37" s="37" t="s">
        <v>107</v>
      </c>
      <c r="N37" s="36">
        <f>I37-L37</f>
        <v>2603143781</v>
      </c>
      <c r="O37" s="45" t="s">
        <v>123</v>
      </c>
    </row>
    <row r="38" spans="1:15" x14ac:dyDescent="0.25">
      <c r="A38" s="1"/>
      <c r="B38" s="80">
        <v>232</v>
      </c>
      <c r="C38" s="80"/>
      <c r="D38" s="35" t="s">
        <v>96</v>
      </c>
      <c r="E38" s="36">
        <v>20000000</v>
      </c>
      <c r="F38" s="39" t="s">
        <v>91</v>
      </c>
      <c r="G38" s="46">
        <v>0</v>
      </c>
      <c r="H38" s="47" t="s">
        <v>90</v>
      </c>
      <c r="I38" s="46">
        <v>867200000</v>
      </c>
      <c r="J38" s="47" t="s">
        <v>120</v>
      </c>
      <c r="K38" s="46">
        <f t="shared" si="3"/>
        <v>867200000</v>
      </c>
      <c r="L38" s="46">
        <v>867200000</v>
      </c>
      <c r="M38" s="47" t="s">
        <v>121</v>
      </c>
      <c r="N38" s="46">
        <f>I38-L38</f>
        <v>0</v>
      </c>
      <c r="O38" s="45" t="s">
        <v>95</v>
      </c>
    </row>
    <row r="39" spans="1:15" x14ac:dyDescent="0.25">
      <c r="A39" s="1"/>
      <c r="B39" s="80"/>
      <c r="C39" s="80"/>
      <c r="D39" s="40" t="s">
        <v>79</v>
      </c>
      <c r="E39" s="41">
        <f>E36+E37+E38</f>
        <v>2040843869</v>
      </c>
      <c r="F39" s="42" t="s">
        <v>95</v>
      </c>
      <c r="G39" s="41">
        <f>G36+G37+G38</f>
        <v>3475469000</v>
      </c>
      <c r="H39" s="24" t="s">
        <v>95</v>
      </c>
      <c r="I39" s="41">
        <f>SUM(I36:I38)</f>
        <v>4292669000</v>
      </c>
      <c r="J39" s="42" t="s">
        <v>95</v>
      </c>
      <c r="K39" s="41">
        <f>SUM(K36:K38)</f>
        <v>817200000</v>
      </c>
      <c r="L39" s="41">
        <f>SUM(L36:L38)</f>
        <v>1594355219</v>
      </c>
      <c r="M39" s="42" t="s">
        <v>95</v>
      </c>
      <c r="N39" s="41">
        <f>SUM(N36:N38)</f>
        <v>2698313781</v>
      </c>
      <c r="O39" s="48" t="s">
        <v>122</v>
      </c>
    </row>
    <row r="40" spans="1:15" x14ac:dyDescent="0.25">
      <c r="A40" s="1"/>
      <c r="B40" s="80" t="s">
        <v>75</v>
      </c>
      <c r="C40" s="80"/>
      <c r="D40" s="35" t="s">
        <v>76</v>
      </c>
      <c r="E40" s="36">
        <v>8116140</v>
      </c>
      <c r="F40" s="37" t="s">
        <v>92</v>
      </c>
      <c r="G40" s="36">
        <v>0</v>
      </c>
      <c r="H40" s="49">
        <v>0</v>
      </c>
      <c r="I40" s="36">
        <v>0</v>
      </c>
      <c r="J40" s="37" t="s">
        <v>90</v>
      </c>
      <c r="K40" s="36">
        <f t="shared" ref="K40" si="5">I40-G40</f>
        <v>0</v>
      </c>
      <c r="L40" s="36">
        <v>1800</v>
      </c>
      <c r="M40" s="49">
        <v>0</v>
      </c>
      <c r="N40" s="36">
        <v>-1800</v>
      </c>
      <c r="O40" s="50">
        <v>0</v>
      </c>
    </row>
    <row r="41" spans="1:15" x14ac:dyDescent="0.25">
      <c r="A41" s="1"/>
      <c r="B41" s="80" t="s">
        <v>77</v>
      </c>
      <c r="C41" s="80"/>
      <c r="D41" s="35" t="s">
        <v>78</v>
      </c>
      <c r="E41" s="36">
        <v>457497280</v>
      </c>
      <c r="F41" s="37" t="s">
        <v>100</v>
      </c>
      <c r="G41" s="36">
        <v>0</v>
      </c>
      <c r="H41" s="49">
        <v>0</v>
      </c>
      <c r="I41" s="36">
        <v>874690000</v>
      </c>
      <c r="J41" s="51" t="s">
        <v>127</v>
      </c>
      <c r="K41" s="36">
        <f>I41-G41</f>
        <v>874690000</v>
      </c>
      <c r="L41" s="36">
        <v>238331556</v>
      </c>
      <c r="M41" s="37" t="s">
        <v>129</v>
      </c>
      <c r="N41" s="36">
        <f>I41-L41</f>
        <v>636358444</v>
      </c>
      <c r="O41" s="45" t="s">
        <v>131</v>
      </c>
    </row>
    <row r="42" spans="1:15" x14ac:dyDescent="0.25">
      <c r="A42" s="1"/>
      <c r="B42" s="80"/>
      <c r="C42" s="80"/>
      <c r="D42" s="40" t="s">
        <v>80</v>
      </c>
      <c r="E42" s="41">
        <f>E40+E41</f>
        <v>465613420</v>
      </c>
      <c r="F42" s="42" t="s">
        <v>95</v>
      </c>
      <c r="G42" s="41">
        <v>0</v>
      </c>
      <c r="H42" s="52">
        <v>0</v>
      </c>
      <c r="I42" s="41">
        <f>SUM(I41)</f>
        <v>874690000</v>
      </c>
      <c r="J42" s="42" t="s">
        <v>127</v>
      </c>
      <c r="K42" s="43">
        <f>I42-G42</f>
        <v>874690000</v>
      </c>
      <c r="L42" s="41">
        <f>SUM(L41)</f>
        <v>238331556</v>
      </c>
      <c r="M42" s="42" t="s">
        <v>129</v>
      </c>
      <c r="N42" s="41">
        <f>SUM(N41)</f>
        <v>636358444</v>
      </c>
      <c r="O42" s="48" t="s">
        <v>131</v>
      </c>
    </row>
    <row r="43" spans="1:15" x14ac:dyDescent="0.25">
      <c r="A43" s="1"/>
      <c r="B43" s="80"/>
      <c r="C43" s="80"/>
      <c r="D43" s="40" t="s">
        <v>81</v>
      </c>
      <c r="E43" s="41">
        <f>E39+E42</f>
        <v>2506457289</v>
      </c>
      <c r="F43" s="42" t="s">
        <v>93</v>
      </c>
      <c r="G43" s="41">
        <v>3475469000</v>
      </c>
      <c r="H43" s="52">
        <v>6.3</v>
      </c>
      <c r="I43" s="41">
        <f>I39+I42</f>
        <v>5167359000</v>
      </c>
      <c r="J43" s="42" t="s">
        <v>128</v>
      </c>
      <c r="K43" s="43">
        <f>I43-G43</f>
        <v>1691890000</v>
      </c>
      <c r="L43" s="41">
        <f>L39+L42</f>
        <v>1832686775</v>
      </c>
      <c r="M43" s="42" t="s">
        <v>89</v>
      </c>
      <c r="N43" s="41">
        <f>N42+N39</f>
        <v>3334672225</v>
      </c>
      <c r="O43" s="48" t="s">
        <v>125</v>
      </c>
    </row>
    <row r="44" spans="1:15" x14ac:dyDescent="0.25">
      <c r="A44" s="1"/>
      <c r="B44" s="80"/>
      <c r="C44" s="80"/>
      <c r="D44" s="40" t="s">
        <v>82</v>
      </c>
      <c r="E44" s="41">
        <f>E35+E43</f>
        <v>60241776899</v>
      </c>
      <c r="F44" s="42" t="s">
        <v>95</v>
      </c>
      <c r="G44" s="41">
        <v>55131439000</v>
      </c>
      <c r="H44" s="42" t="s">
        <v>95</v>
      </c>
      <c r="I44" s="41">
        <f>I35+I43</f>
        <v>56832257872</v>
      </c>
      <c r="J44" s="42" t="s">
        <v>95</v>
      </c>
      <c r="K44" s="53">
        <f>K43+K35</f>
        <v>1700818872</v>
      </c>
      <c r="L44" s="41">
        <f>L35+L43</f>
        <v>35024616580</v>
      </c>
      <c r="M44" s="42" t="s">
        <v>95</v>
      </c>
      <c r="N44" s="41">
        <f>N35+N43</f>
        <v>21807641292</v>
      </c>
      <c r="O44" s="48" t="s">
        <v>114</v>
      </c>
    </row>
    <row r="45" spans="1:15" x14ac:dyDescent="0.25">
      <c r="A45" s="1"/>
      <c r="B45" s="80"/>
      <c r="C45" s="80"/>
      <c r="D45" s="40" t="s">
        <v>56</v>
      </c>
      <c r="E45" s="41">
        <v>473108202</v>
      </c>
      <c r="F45" s="52"/>
      <c r="G45" s="41"/>
      <c r="H45" s="52"/>
      <c r="I45" s="41"/>
      <c r="J45" s="52"/>
      <c r="K45" s="41"/>
      <c r="L45" s="53">
        <v>46091255</v>
      </c>
      <c r="M45" s="52"/>
      <c r="N45" s="41"/>
      <c r="O45" s="54"/>
    </row>
    <row r="46" spans="1:15" x14ac:dyDescent="0.25">
      <c r="A46" s="1"/>
      <c r="B46" s="80"/>
      <c r="C46" s="80"/>
      <c r="D46" s="40" t="s">
        <v>83</v>
      </c>
      <c r="E46" s="41">
        <f>E44+E45</f>
        <v>60714885101</v>
      </c>
      <c r="F46" s="52"/>
      <c r="G46" s="41"/>
      <c r="H46" s="52"/>
      <c r="I46" s="41"/>
      <c r="J46" s="52"/>
      <c r="K46" s="41"/>
      <c r="L46" s="41">
        <f>L44+L45</f>
        <v>35070707835</v>
      </c>
      <c r="M46" s="52"/>
      <c r="N46" s="41"/>
      <c r="O46" s="54"/>
    </row>
    <row r="47" spans="1:15" x14ac:dyDescent="0.25">
      <c r="A47" s="1"/>
      <c r="B47" s="81"/>
      <c r="C47" s="81"/>
      <c r="D47" s="55" t="s">
        <v>84</v>
      </c>
      <c r="E47" s="56">
        <v>3709</v>
      </c>
      <c r="F47" s="57"/>
      <c r="G47" s="57">
        <v>4017</v>
      </c>
      <c r="H47" s="57"/>
      <c r="I47" s="57">
        <v>4088</v>
      </c>
      <c r="J47" s="57"/>
      <c r="K47" s="57"/>
      <c r="L47" s="57">
        <v>3798</v>
      </c>
      <c r="M47" s="57"/>
      <c r="N47" s="57"/>
      <c r="O47" s="58"/>
    </row>
    <row r="48" spans="1:15" x14ac:dyDescent="0.25">
      <c r="A48" s="1"/>
      <c r="B48" s="82"/>
      <c r="C48" s="8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82"/>
      <c r="C49" s="82"/>
      <c r="D49" s="83" t="s">
        <v>85</v>
      </c>
      <c r="E49" s="83"/>
      <c r="F49" s="83"/>
      <c r="G49" s="60"/>
      <c r="H49" s="60" t="s">
        <v>86</v>
      </c>
      <c r="I49" s="59"/>
      <c r="J49" s="84" t="s">
        <v>133</v>
      </c>
      <c r="K49" s="84"/>
      <c r="L49" s="84"/>
      <c r="M49" s="84"/>
      <c r="N49" s="1"/>
      <c r="O49" s="1"/>
    </row>
    <row r="50" spans="1:15" x14ac:dyDescent="0.25">
      <c r="A50" s="1"/>
      <c r="B50" s="82"/>
      <c r="C50" s="82"/>
      <c r="D50" s="83"/>
      <c r="E50" s="83"/>
      <c r="F50" s="83"/>
      <c r="G50" s="60"/>
      <c r="H50" s="60" t="s">
        <v>87</v>
      </c>
      <c r="I50" s="59"/>
      <c r="J50" s="85"/>
      <c r="K50" s="85"/>
      <c r="L50" s="85"/>
      <c r="M50" s="85"/>
      <c r="N50" s="1"/>
      <c r="O50" s="1"/>
    </row>
    <row r="51" spans="1:15" x14ac:dyDescent="0.25">
      <c r="A51" s="1"/>
      <c r="B51" s="82"/>
      <c r="C51" s="82"/>
      <c r="D51" s="83"/>
      <c r="E51" s="83"/>
      <c r="F51" s="83"/>
      <c r="G51" s="86"/>
      <c r="H51" s="86" t="s">
        <v>88</v>
      </c>
      <c r="I51" s="85"/>
      <c r="J51" s="84" t="s">
        <v>134</v>
      </c>
      <c r="K51" s="84"/>
      <c r="L51" s="84"/>
      <c r="M51" s="84"/>
      <c r="N51" s="1"/>
      <c r="O51" s="1"/>
    </row>
    <row r="52" spans="1:15" x14ac:dyDescent="0.25">
      <c r="A52" s="1"/>
      <c r="B52" s="1"/>
      <c r="C52" s="1"/>
      <c r="D52" s="83"/>
      <c r="E52" s="83"/>
      <c r="F52" s="83"/>
      <c r="G52" s="86"/>
      <c r="H52" s="86"/>
      <c r="I52" s="85"/>
      <c r="J52" s="84"/>
      <c r="K52" s="84"/>
      <c r="L52" s="84"/>
      <c r="M52" s="84"/>
      <c r="N52" s="1"/>
      <c r="O52" s="1"/>
    </row>
  </sheetData>
  <mergeCells count="62">
    <mergeCell ref="J49:M49"/>
    <mergeCell ref="J50:M50"/>
    <mergeCell ref="G51:G52"/>
    <mergeCell ref="H51:H52"/>
    <mergeCell ref="I51:I52"/>
    <mergeCell ref="J51:M52"/>
    <mergeCell ref="B46:C46"/>
    <mergeCell ref="B47:C47"/>
    <mergeCell ref="B48:C48"/>
    <mergeCell ref="B49:C51"/>
    <mergeCell ref="D49:F52"/>
    <mergeCell ref="B41:C41"/>
    <mergeCell ref="B42:C42"/>
    <mergeCell ref="B43:C43"/>
    <mergeCell ref="B44:C44"/>
    <mergeCell ref="B45:C45"/>
    <mergeCell ref="B35:C35"/>
    <mergeCell ref="B36:C36"/>
    <mergeCell ref="B38:C38"/>
    <mergeCell ref="B39:C39"/>
    <mergeCell ref="B40:C40"/>
    <mergeCell ref="B37:C37"/>
    <mergeCell ref="B30:C30"/>
    <mergeCell ref="B31:C31"/>
    <mergeCell ref="B32:C32"/>
    <mergeCell ref="B33:C33"/>
    <mergeCell ref="B34:C34"/>
    <mergeCell ref="B25:C25"/>
    <mergeCell ref="B26:D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D10"/>
    <mergeCell ref="B11:C11"/>
    <mergeCell ref="B12:C12"/>
    <mergeCell ref="B13:C13"/>
    <mergeCell ref="B14:C14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ageMargins left="0" right="0" top="0" bottom="0" header="0" footer="0"/>
  <pageSetup paperSize="8" scale="9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2025-09-23T07:41:05Z</dcterms:created>
  <dcterms:modified xsi:type="dcterms:W3CDTF">2025-11-20T11:30:49Z</dcterms:modified>
</cp:coreProperties>
</file>