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202300"/>
  <xr:revisionPtr revIDLastSave="0" documentId="8_{47B17F3E-AC6F-4ACB-AD62-A2E1AF557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.1" sheetId="1" r:id="rId1"/>
  </sheets>
  <definedNames>
    <definedName name="JR_PAGE_ANCHOR_0_1">'Aneksi nr.1.1'!$A$1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1" l="1"/>
  <c r="J27" i="1"/>
  <c r="I27" i="1"/>
  <c r="H27" i="1"/>
  <c r="L27" i="1"/>
  <c r="K27" i="1"/>
  <c r="H26" i="1"/>
  <c r="I25" i="1"/>
  <c r="I24" i="1"/>
  <c r="R29" i="1"/>
  <c r="R26" i="1" l="1"/>
  <c r="R10" i="1"/>
  <c r="M26" i="1"/>
  <c r="I26" i="1"/>
  <c r="Q26" i="1"/>
  <c r="P26" i="1"/>
  <c r="O26" i="1"/>
  <c r="N26" i="1"/>
  <c r="M27" i="1"/>
  <c r="L26" i="1"/>
  <c r="K26" i="1"/>
  <c r="J26" i="1"/>
  <c r="J25" i="1"/>
  <c r="J24" i="1"/>
  <c r="Q27" i="1"/>
  <c r="P27" i="1"/>
  <c r="N27" i="1"/>
  <c r="O27" i="1"/>
  <c r="R25" i="1"/>
  <c r="R13" i="1"/>
  <c r="H25" i="1"/>
  <c r="H24" i="1"/>
  <c r="Q25" i="1"/>
  <c r="P25" i="1"/>
  <c r="O25" i="1"/>
  <c r="M25" i="1"/>
  <c r="L25" i="1"/>
  <c r="K25" i="1"/>
  <c r="N25" i="1"/>
  <c r="R24" i="1"/>
  <c r="M24" i="1"/>
  <c r="L24" i="1"/>
  <c r="K24" i="1"/>
  <c r="R12" i="1"/>
  <c r="N24" i="1"/>
  <c r="O24" i="1"/>
  <c r="P24" i="1"/>
  <c r="Q24" i="1"/>
  <c r="R14" i="1"/>
  <c r="R15" i="1"/>
  <c r="R16" i="1"/>
  <c r="R17" i="1"/>
  <c r="R18" i="1"/>
  <c r="R19" i="1"/>
  <c r="R20" i="1"/>
  <c r="R21" i="1"/>
  <c r="R22" i="1"/>
  <c r="R9" i="1"/>
  <c r="R8" i="1"/>
</calcChain>
</file>

<file path=xl/sharedStrings.xml><?xml version="1.0" encoding="utf-8"?>
<sst xmlns="http://schemas.openxmlformats.org/spreadsheetml/2006/main" count="135" uniqueCount="63">
  <si>
    <t xml:space="preserve">ANEKSI 1.1 Raporti i Shpenzimeve të Ministrisë/Institucionit sipas kapitujve </t>
  </si>
  <si>
    <t>Periudha e Raportimit  8-2025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</si>
  <si>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</si>
  <si>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</si>
  <si>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</si>
  <si>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</si>
  <si>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</si>
  <si>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</si>
  <si>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</si>
  <si>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</si>
  <si>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</si>
  <si>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</si>
  <si>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</si>
  <si>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</si>
  <si>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</si>
  <si>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</si>
  <si>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</si>
  <si>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</si>
  <si>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</si>
  <si>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</si>
  <si>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</si>
  <si>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</si>
  <si>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</si>
  <si>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</si>
  <si>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</si>
  <si>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</si>
  <si>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</si>
  <si>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</si>
  <si>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12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</si>
  <si>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</si>
  <si>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</si>
  <si>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</si>
  <si>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</si>
  <si>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</si>
  <si>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</si>
  <si>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</si>
  <si>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</si>
  <si>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04</t>
  </si>
  <si>
    <t>TVSH, Detyrim Doganor</t>
  </si>
  <si>
    <t>05</t>
  </si>
  <si>
    <t>Nga të ardhurat e veta</t>
  </si>
  <si>
    <t>Ndryshimi ne vlere absolute</t>
  </si>
  <si>
    <t>Realizimi ne %</t>
  </si>
  <si>
    <t>06</t>
  </si>
  <si>
    <t>Nga të ardhurat jashtë limitit</t>
  </si>
  <si>
    <t>Emri</t>
  </si>
  <si>
    <t>Sekretari i Përgjithshëm</t>
  </si>
  <si>
    <t>Firma</t>
  </si>
  <si>
    <t>Data</t>
  </si>
  <si>
    <t>Transferta të Kapitaleve</t>
  </si>
  <si>
    <t>66%</t>
  </si>
  <si>
    <t>64%</t>
  </si>
  <si>
    <t>52%</t>
  </si>
  <si>
    <t>39%</t>
  </si>
  <si>
    <t>65%</t>
  </si>
  <si>
    <t>61%</t>
  </si>
  <si>
    <t>53%</t>
  </si>
  <si>
    <t>62%</t>
  </si>
  <si>
    <t>23%</t>
  </si>
  <si>
    <t>0%</t>
  </si>
  <si>
    <t>100%</t>
  </si>
  <si>
    <t>30.09.2025</t>
  </si>
  <si>
    <t>znj. Llambriola  Misto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</si>
</sst>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50505"/>
      <name val="Times New Roman"/>
      <family val="1"/>
    </font>
    <font>
      <sz val="7"/>
      <color rgb="FF050505"/>
      <name val="Times New Roman"/>
      <family val="1"/>
    </font>
    <font>
      <sz val="9"/>
      <color rgb="FF000000"/>
      <name val="Times New Roman"/>
      <family val="1"/>
    </font>
    <font>
      <b/>
      <sz val="7"/>
      <color rgb="FF080808"/>
      <name val="Times New Roman"/>
      <family val="1"/>
    </font>
    <font>
      <sz val="7"/>
      <color rgb="FF080808"/>
      <name val="Times New Roman"/>
      <family val="1"/>
    </font>
    <font>
      <b/>
      <sz val="9"/>
      <color rgb="FF080808"/>
      <name val="Times New Roman"/>
      <family val="1"/>
    </font>
    <font>
      <sz val="9"/>
      <color rgb="FF080808"/>
      <name val="Times New Roman"/>
      <family val="1"/>
    </font>
    <font>
      <sz val="8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 applyProtection="1">
      <alignment wrapText="1"/>
      <protection locked="0"/>
    </xf>
    <xf numFmtId="0" fontId="2" fillId="3" borderId="1" xfId="0" applyFont="1" applyFill="1" applyBorder="1" applyAlignment="1">
      <alignment horizontal="left" vertical="top"/>
    </xf>
    <xf numFmtId="0" fontId="1" fillId="0" borderId="0" xfId="0" applyFont="1"/>
    <xf numFmtId="0" fontId="4" fillId="10" borderId="6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6" fillId="15" borderId="8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 vertical="center"/>
    </xf>
    <xf numFmtId="0" fontId="6" fillId="17" borderId="9" xfId="0" applyFont="1" applyFill="1" applyBorder="1" applyAlignment="1">
      <alignment horizontal="left" vertical="center" wrapText="1"/>
    </xf>
    <xf numFmtId="0" fontId="6" fillId="18" borderId="9" xfId="0" applyFont="1" applyFill="1" applyBorder="1" applyAlignment="1">
      <alignment horizontal="left" vertical="center"/>
    </xf>
    <xf numFmtId="3" fontId="6" fillId="19" borderId="9" xfId="0" applyNumberFormat="1" applyFont="1" applyFill="1" applyBorder="1" applyAlignment="1">
      <alignment horizontal="right" vertical="center"/>
    </xf>
    <xf numFmtId="3" fontId="6" fillId="20" borderId="10" xfId="0" applyNumberFormat="1" applyFont="1" applyFill="1" applyBorder="1" applyAlignment="1">
      <alignment horizontal="right" vertical="center"/>
    </xf>
    <xf numFmtId="0" fontId="6" fillId="24" borderId="9" xfId="0" applyFont="1" applyFill="1" applyBorder="1" applyAlignment="1">
      <alignment horizontal="center" vertical="center"/>
    </xf>
    <xf numFmtId="0" fontId="6" fillId="24" borderId="9" xfId="0" applyFont="1" applyFill="1" applyBorder="1" applyAlignment="1">
      <alignment horizontal="left" vertical="center" wrapText="1"/>
    </xf>
    <xf numFmtId="0" fontId="6" fillId="24" borderId="9" xfId="0" applyFont="1" applyFill="1" applyBorder="1" applyAlignment="1">
      <alignment horizontal="left" vertical="center"/>
    </xf>
    <xf numFmtId="3" fontId="6" fillId="24" borderId="9" xfId="0" applyNumberFormat="1" applyFont="1" applyFill="1" applyBorder="1" applyAlignment="1">
      <alignment horizontal="right" vertical="center"/>
    </xf>
    <xf numFmtId="3" fontId="6" fillId="24" borderId="10" xfId="0" applyNumberFormat="1" applyFont="1" applyFill="1" applyBorder="1" applyAlignment="1">
      <alignment horizontal="right" vertical="center"/>
    </xf>
    <xf numFmtId="3" fontId="6" fillId="19" borderId="11" xfId="0" applyNumberFormat="1" applyFont="1" applyFill="1" applyBorder="1" applyAlignment="1">
      <alignment horizontal="right" vertical="center"/>
    </xf>
    <xf numFmtId="3" fontId="6" fillId="24" borderId="11" xfId="0" applyNumberFormat="1" applyFont="1" applyFill="1" applyBorder="1" applyAlignment="1">
      <alignment horizontal="right" vertical="center"/>
    </xf>
    <xf numFmtId="3" fontId="6" fillId="19" borderId="9" xfId="0" quotePrefix="1" applyNumberFormat="1" applyFont="1" applyFill="1" applyBorder="1" applyAlignment="1">
      <alignment horizontal="right" vertical="center"/>
    </xf>
    <xf numFmtId="3" fontId="6" fillId="19" borderId="11" xfId="0" quotePrefix="1" applyNumberFormat="1" applyFont="1" applyFill="1" applyBorder="1" applyAlignment="1">
      <alignment horizontal="right" vertical="center"/>
    </xf>
    <xf numFmtId="0" fontId="7" fillId="22" borderId="2" xfId="0" applyFont="1" applyFill="1" applyBorder="1" applyAlignment="1">
      <alignment horizontal="center" vertical="center"/>
    </xf>
    <xf numFmtId="0" fontId="8" fillId="23" borderId="2" xfId="0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10" fillId="23" borderId="6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left" vertical="top"/>
    </xf>
    <xf numFmtId="0" fontId="9" fillId="22" borderId="6" xfId="0" applyFont="1" applyFill="1" applyBorder="1" applyAlignment="1">
      <alignment horizontal="center" vertical="center" wrapText="1"/>
    </xf>
    <xf numFmtId="0" fontId="10" fillId="23" borderId="6" xfId="0" applyFont="1" applyFill="1" applyBorder="1" applyAlignment="1">
      <alignment horizontal="center" vertical="center"/>
    </xf>
    <xf numFmtId="0" fontId="10" fillId="23" borderId="12" xfId="0" applyFont="1" applyFill="1" applyBorder="1" applyAlignment="1">
      <alignment horizontal="center" vertical="center"/>
    </xf>
    <xf numFmtId="0" fontId="7" fillId="22" borderId="2" xfId="0" applyFont="1" applyFill="1" applyBorder="1" applyAlignment="1">
      <alignment horizontal="center" vertical="center" wrapText="1"/>
    </xf>
    <xf numFmtId="0" fontId="8" fillId="2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39"/>
  <sheetViews>
    <sheetView tabSelected="1" topLeftCell="A15" workbookViewId="0">
      <selection activeCell="E41" sqref="E41"/>
    </sheetView>
  </sheetViews>
  <sheetFormatPr defaultRowHeight="15" x14ac:dyDescent="0.25"/>
  <cols>
    <col min="1" max="1" width="3.28515625" style="3" customWidth="1"/>
    <col min="2" max="2" width="0.140625" style="3" customWidth="1"/>
    <col min="3" max="3" width="10.28515625" style="3" customWidth="1"/>
    <col min="4" max="4" width="8" style="3" customWidth="1"/>
    <col min="5" max="5" width="24.85546875" style="3" customWidth="1"/>
    <col min="6" max="6" width="11.7109375" style="3" customWidth="1"/>
    <col min="7" max="7" width="13.28515625" style="3" customWidth="1"/>
    <col min="8" max="18" width="16.140625" style="3" customWidth="1"/>
    <col min="19" max="16384" width="9.140625" style="3"/>
  </cols>
  <sheetData>
    <row r="1" spans="1:18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x14ac:dyDescent="0.25">
      <c r="A3" s="1"/>
      <c r="B3" s="1"/>
      <c r="C3" s="29" t="s">
        <v>1</v>
      </c>
      <c r="D3" s="29"/>
      <c r="E3" s="29"/>
      <c r="F3" s="29"/>
      <c r="G3" s="29"/>
      <c r="H3" s="29"/>
      <c r="I3" s="29"/>
      <c r="J3" s="30"/>
      <c r="K3" s="29"/>
      <c r="L3" s="29"/>
      <c r="M3" s="29"/>
      <c r="N3" s="29"/>
      <c r="O3" s="29"/>
      <c r="P3" s="29"/>
      <c r="Q3" s="29"/>
      <c r="R3" s="29"/>
    </row>
    <row r="4" spans="1:18" x14ac:dyDescent="0.25">
      <c r="A4" s="31"/>
      <c r="B4" s="31"/>
      <c r="C4" s="32" t="s">
        <v>2</v>
      </c>
      <c r="D4" s="33" t="s">
        <v>3</v>
      </c>
      <c r="E4" s="34" t="s">
        <v>4</v>
      </c>
      <c r="F4" s="33" t="s">
        <v>5</v>
      </c>
      <c r="G4" s="33" t="s">
        <v>6</v>
      </c>
      <c r="H4" s="35" t="s">
        <v>7</v>
      </c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x14ac:dyDescent="0.25">
      <c r="A5" s="31"/>
      <c r="B5" s="31"/>
      <c r="C5" s="32"/>
      <c r="D5" s="33"/>
      <c r="E5" s="34"/>
      <c r="F5" s="33"/>
      <c r="G5" s="33"/>
      <c r="H5" s="4" t="s">
        <v>8</v>
      </c>
      <c r="I5" s="4" t="s">
        <v>9</v>
      </c>
      <c r="J5" s="4">
        <v>232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5" t="s">
        <v>17</v>
      </c>
    </row>
    <row r="6" spans="1:18" ht="27" x14ac:dyDescent="0.25">
      <c r="A6" s="1"/>
      <c r="B6" s="1"/>
      <c r="C6" s="32"/>
      <c r="D6" s="33"/>
      <c r="E6" s="34"/>
      <c r="F6" s="6" t="s">
        <v>18</v>
      </c>
      <c r="G6" s="33"/>
      <c r="H6" s="7" t="s">
        <v>19</v>
      </c>
      <c r="I6" s="7" t="s">
        <v>20</v>
      </c>
      <c r="J6" s="7" t="s">
        <v>49</v>
      </c>
      <c r="K6" s="7" t="s">
        <v>21</v>
      </c>
      <c r="L6" s="7" t="s">
        <v>22</v>
      </c>
      <c r="M6" s="7" t="s">
        <v>23</v>
      </c>
      <c r="N6" s="7" t="s">
        <v>24</v>
      </c>
      <c r="O6" s="7" t="s">
        <v>25</v>
      </c>
      <c r="P6" s="7" t="s">
        <v>26</v>
      </c>
      <c r="Q6" s="7" t="s">
        <v>27</v>
      </c>
      <c r="R6" s="8" t="s">
        <v>17</v>
      </c>
    </row>
    <row r="7" spans="1:18" x14ac:dyDescent="0.25">
      <c r="A7" s="1"/>
      <c r="B7" s="1"/>
      <c r="C7" s="9" t="s">
        <v>28</v>
      </c>
      <c r="D7" s="10" t="s">
        <v>29</v>
      </c>
      <c r="E7" s="11" t="s">
        <v>30</v>
      </c>
      <c r="F7" s="10">
        <v>2025</v>
      </c>
      <c r="G7" s="12" t="s">
        <v>31</v>
      </c>
      <c r="H7" s="13">
        <v>60620000</v>
      </c>
      <c r="I7" s="13">
        <v>3398560000</v>
      </c>
      <c r="J7" s="13">
        <v>0</v>
      </c>
      <c r="K7" s="13">
        <v>5023627000</v>
      </c>
      <c r="L7" s="13">
        <v>853311000</v>
      </c>
      <c r="M7" s="13">
        <v>1292405000</v>
      </c>
      <c r="N7" s="13">
        <v>750000000</v>
      </c>
      <c r="O7" s="13">
        <v>41665505000</v>
      </c>
      <c r="P7" s="13">
        <v>31826000</v>
      </c>
      <c r="Q7" s="13">
        <v>1975796000</v>
      </c>
      <c r="R7" s="14">
        <v>55051650000</v>
      </c>
    </row>
    <row r="8" spans="1:18" x14ac:dyDescent="0.25">
      <c r="A8" s="1"/>
      <c r="B8" s="1"/>
      <c r="C8" s="9" t="s">
        <v>28</v>
      </c>
      <c r="D8" s="10" t="s">
        <v>29</v>
      </c>
      <c r="E8" s="11" t="s">
        <v>30</v>
      </c>
      <c r="F8" s="10">
        <v>2025</v>
      </c>
      <c r="G8" s="12" t="s">
        <v>32</v>
      </c>
      <c r="H8" s="13">
        <v>95269000</v>
      </c>
      <c r="I8" s="13">
        <v>3292022000</v>
      </c>
      <c r="J8" s="13">
        <v>867200000</v>
      </c>
      <c r="K8" s="13">
        <v>5053557100</v>
      </c>
      <c r="L8" s="13">
        <v>858053300</v>
      </c>
      <c r="M8" s="13">
        <v>1280530220</v>
      </c>
      <c r="N8" s="13">
        <v>950000000</v>
      </c>
      <c r="O8" s="13">
        <v>41502320000</v>
      </c>
      <c r="P8" s="13">
        <v>61826000</v>
      </c>
      <c r="Q8" s="13">
        <v>1895112252</v>
      </c>
      <c r="R8" s="14">
        <f>SUM(H8:Q8)</f>
        <v>55855889872</v>
      </c>
    </row>
    <row r="9" spans="1:18" x14ac:dyDescent="0.25">
      <c r="A9" s="1"/>
      <c r="B9" s="1"/>
      <c r="C9" s="9" t="s">
        <v>28</v>
      </c>
      <c r="D9" s="10" t="s">
        <v>29</v>
      </c>
      <c r="E9" s="11" t="s">
        <v>30</v>
      </c>
      <c r="F9" s="10">
        <v>2025</v>
      </c>
      <c r="G9" s="12" t="s">
        <v>33</v>
      </c>
      <c r="H9" s="13">
        <v>99000</v>
      </c>
      <c r="I9" s="13">
        <v>698740833</v>
      </c>
      <c r="J9" s="13">
        <v>867200000</v>
      </c>
      <c r="K9" s="13">
        <v>3359981267</v>
      </c>
      <c r="L9" s="13">
        <v>550026508</v>
      </c>
      <c r="M9" s="13">
        <v>668293842</v>
      </c>
      <c r="N9" s="13">
        <v>375036976</v>
      </c>
      <c r="O9" s="13">
        <v>27174986243</v>
      </c>
      <c r="P9" s="13">
        <v>37406344</v>
      </c>
      <c r="Q9" s="13">
        <v>998657763</v>
      </c>
      <c r="R9" s="14">
        <f>SUM(H9:Q9)</f>
        <v>34730428776</v>
      </c>
    </row>
    <row r="10" spans="1:18" x14ac:dyDescent="0.25">
      <c r="A10" s="1"/>
      <c r="B10" s="1"/>
      <c r="C10" s="9" t="s">
        <v>28</v>
      </c>
      <c r="D10" s="10" t="s">
        <v>29</v>
      </c>
      <c r="E10" s="11" t="s">
        <v>30</v>
      </c>
      <c r="F10" s="10">
        <v>2025</v>
      </c>
      <c r="G10" s="12" t="s">
        <v>34</v>
      </c>
      <c r="H10" s="13">
        <v>29833333</v>
      </c>
      <c r="I10" s="13">
        <v>1191623319</v>
      </c>
      <c r="J10" s="13"/>
      <c r="K10" s="13"/>
      <c r="L10" s="13">
        <v>0</v>
      </c>
      <c r="M10" s="13">
        <v>81454820</v>
      </c>
      <c r="N10" s="13">
        <v>0</v>
      </c>
      <c r="O10" s="13">
        <v>-615660</v>
      </c>
      <c r="P10" s="13"/>
      <c r="Q10" s="13">
        <v>1599</v>
      </c>
      <c r="R10" s="14">
        <f>SUM(H10:Q10)</f>
        <v>1302297411</v>
      </c>
    </row>
    <row r="11" spans="1:18" x14ac:dyDescent="0.25">
      <c r="A11" s="1"/>
      <c r="B11" s="1"/>
      <c r="C11" s="9" t="s">
        <v>28</v>
      </c>
      <c r="D11" s="15" t="s">
        <v>35</v>
      </c>
      <c r="E11" s="16" t="s">
        <v>36</v>
      </c>
      <c r="F11" s="15">
        <v>2025</v>
      </c>
      <c r="G11" s="17" t="s">
        <v>31</v>
      </c>
      <c r="H11" s="18">
        <v>0</v>
      </c>
      <c r="I11" s="18">
        <v>0</v>
      </c>
      <c r="J11" s="18"/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9">
        <v>0</v>
      </c>
    </row>
    <row r="12" spans="1:18" x14ac:dyDescent="0.25">
      <c r="A12" s="1"/>
      <c r="B12" s="1"/>
      <c r="C12" s="9" t="s">
        <v>28</v>
      </c>
      <c r="D12" s="15" t="s">
        <v>35</v>
      </c>
      <c r="E12" s="16" t="s">
        <v>36</v>
      </c>
      <c r="F12" s="15">
        <v>2025</v>
      </c>
      <c r="G12" s="17" t="s">
        <v>32</v>
      </c>
      <c r="H12" s="18">
        <v>0</v>
      </c>
      <c r="I12" s="18">
        <v>874690000</v>
      </c>
      <c r="J12" s="18"/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9">
        <f>SUM(H12:Q12)</f>
        <v>874690000</v>
      </c>
    </row>
    <row r="13" spans="1:18" x14ac:dyDescent="0.25">
      <c r="A13" s="1"/>
      <c r="B13" s="1"/>
      <c r="C13" s="9" t="s">
        <v>28</v>
      </c>
      <c r="D13" s="15" t="s">
        <v>35</v>
      </c>
      <c r="E13" s="16" t="s">
        <v>36</v>
      </c>
      <c r="F13" s="15">
        <v>2025</v>
      </c>
      <c r="G13" s="17" t="s">
        <v>33</v>
      </c>
      <c r="H13" s="18"/>
      <c r="I13" s="18">
        <v>238331556</v>
      </c>
      <c r="J13" s="18"/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9">
        <f>SUM(H13:Q13)</f>
        <v>238331556</v>
      </c>
    </row>
    <row r="14" spans="1:18" x14ac:dyDescent="0.25">
      <c r="A14" s="1"/>
      <c r="B14" s="1"/>
      <c r="C14" s="9" t="s">
        <v>28</v>
      </c>
      <c r="D14" s="15" t="s">
        <v>35</v>
      </c>
      <c r="E14" s="16" t="s">
        <v>36</v>
      </c>
      <c r="F14" s="15">
        <v>2025</v>
      </c>
      <c r="G14" s="17" t="s">
        <v>34</v>
      </c>
      <c r="H14" s="18">
        <v>0</v>
      </c>
      <c r="I14" s="18">
        <v>0</v>
      </c>
      <c r="J14" s="18"/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9">
        <f t="shared" ref="R14:R22" si="0">SUM(H14:Q14)</f>
        <v>0</v>
      </c>
    </row>
    <row r="15" spans="1:18" x14ac:dyDescent="0.25">
      <c r="A15" s="1"/>
      <c r="B15" s="1"/>
      <c r="C15" s="9" t="s">
        <v>28</v>
      </c>
      <c r="D15" s="10" t="s">
        <v>37</v>
      </c>
      <c r="E15" s="11" t="s">
        <v>38</v>
      </c>
      <c r="F15" s="10">
        <v>2025</v>
      </c>
      <c r="G15" s="12" t="s">
        <v>31</v>
      </c>
      <c r="H15" s="13">
        <v>0</v>
      </c>
      <c r="I15" s="13">
        <v>16289000</v>
      </c>
      <c r="J15" s="13"/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4">
        <f t="shared" si="0"/>
        <v>16289000</v>
      </c>
    </row>
    <row r="16" spans="1:18" x14ac:dyDescent="0.25">
      <c r="A16" s="1"/>
      <c r="B16" s="1"/>
      <c r="C16" s="9" t="s">
        <v>28</v>
      </c>
      <c r="D16" s="10" t="s">
        <v>37</v>
      </c>
      <c r="E16" s="11" t="s">
        <v>38</v>
      </c>
      <c r="F16" s="10">
        <v>2025</v>
      </c>
      <c r="G16" s="12" t="s">
        <v>32</v>
      </c>
      <c r="H16" s="13">
        <v>0</v>
      </c>
      <c r="I16" s="18">
        <v>38178000</v>
      </c>
      <c r="J16" s="13"/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4">
        <f t="shared" si="0"/>
        <v>38178000</v>
      </c>
    </row>
    <row r="17" spans="1:18" x14ac:dyDescent="0.25">
      <c r="A17" s="1"/>
      <c r="B17" s="1"/>
      <c r="C17" s="9" t="s">
        <v>28</v>
      </c>
      <c r="D17" s="10" t="s">
        <v>37</v>
      </c>
      <c r="E17" s="11" t="s">
        <v>38</v>
      </c>
      <c r="F17" s="10">
        <v>2025</v>
      </c>
      <c r="G17" s="12" t="s">
        <v>33</v>
      </c>
      <c r="H17" s="13">
        <v>0</v>
      </c>
      <c r="I17" s="18">
        <v>28315386</v>
      </c>
      <c r="J17" s="13"/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4">
        <f t="shared" si="0"/>
        <v>28315386</v>
      </c>
    </row>
    <row r="18" spans="1:18" x14ac:dyDescent="0.25">
      <c r="A18" s="1"/>
      <c r="B18" s="1"/>
      <c r="C18" s="9" t="s">
        <v>28</v>
      </c>
      <c r="D18" s="10" t="s">
        <v>37</v>
      </c>
      <c r="E18" s="11" t="s">
        <v>38</v>
      </c>
      <c r="F18" s="10">
        <v>2025</v>
      </c>
      <c r="G18" s="12" t="s">
        <v>34</v>
      </c>
      <c r="H18" s="13">
        <v>0</v>
      </c>
      <c r="I18" s="18">
        <v>0</v>
      </c>
      <c r="J18" s="13"/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4">
        <f t="shared" si="0"/>
        <v>0</v>
      </c>
    </row>
    <row r="19" spans="1:18" x14ac:dyDescent="0.25">
      <c r="A19" s="1"/>
      <c r="B19" s="1"/>
      <c r="C19" s="9" t="s">
        <v>28</v>
      </c>
      <c r="D19" s="10" t="s">
        <v>39</v>
      </c>
      <c r="E19" s="11" t="s">
        <v>40</v>
      </c>
      <c r="F19" s="10">
        <v>2025</v>
      </c>
      <c r="G19" s="12" t="s">
        <v>31</v>
      </c>
      <c r="H19" s="13">
        <v>0</v>
      </c>
      <c r="I19" s="13">
        <v>0</v>
      </c>
      <c r="J19" s="13"/>
      <c r="K19" s="13">
        <v>0</v>
      </c>
      <c r="L19" s="13">
        <v>0</v>
      </c>
      <c r="M19" s="13">
        <v>63500000</v>
      </c>
      <c r="N19" s="13">
        <v>0</v>
      </c>
      <c r="O19" s="13">
        <v>0</v>
      </c>
      <c r="P19" s="13">
        <v>0</v>
      </c>
      <c r="Q19" s="13">
        <v>0</v>
      </c>
      <c r="R19" s="14">
        <f t="shared" si="0"/>
        <v>63500000</v>
      </c>
    </row>
    <row r="20" spans="1:18" x14ac:dyDescent="0.25">
      <c r="A20" s="1"/>
      <c r="B20" s="1"/>
      <c r="C20" s="9" t="s">
        <v>28</v>
      </c>
      <c r="D20" s="10" t="s">
        <v>39</v>
      </c>
      <c r="E20" s="11" t="s">
        <v>40</v>
      </c>
      <c r="F20" s="10">
        <v>2025</v>
      </c>
      <c r="G20" s="12" t="s">
        <v>32</v>
      </c>
      <c r="H20" s="13">
        <v>0</v>
      </c>
      <c r="I20" s="13">
        <v>0</v>
      </c>
      <c r="J20" s="13"/>
      <c r="K20" s="13">
        <v>0</v>
      </c>
      <c r="L20" s="13">
        <v>0</v>
      </c>
      <c r="M20" s="13">
        <v>63500000</v>
      </c>
      <c r="N20" s="13">
        <v>0</v>
      </c>
      <c r="O20" s="13">
        <v>0</v>
      </c>
      <c r="P20" s="13">
        <v>0</v>
      </c>
      <c r="Q20" s="13">
        <v>0</v>
      </c>
      <c r="R20" s="14">
        <f t="shared" si="0"/>
        <v>63500000</v>
      </c>
    </row>
    <row r="21" spans="1:18" x14ac:dyDescent="0.25">
      <c r="A21" s="1"/>
      <c r="B21" s="1"/>
      <c r="C21" s="9" t="s">
        <v>28</v>
      </c>
      <c r="D21" s="10" t="s">
        <v>39</v>
      </c>
      <c r="E21" s="11" t="s">
        <v>40</v>
      </c>
      <c r="F21" s="10">
        <v>2025</v>
      </c>
      <c r="G21" s="12" t="s">
        <v>33</v>
      </c>
      <c r="H21" s="13">
        <v>0</v>
      </c>
      <c r="I21" s="13">
        <v>0</v>
      </c>
      <c r="J21" s="13"/>
      <c r="K21" s="13">
        <v>0</v>
      </c>
      <c r="L21" s="13">
        <v>0</v>
      </c>
      <c r="M21" s="13">
        <v>27540862</v>
      </c>
      <c r="N21" s="13">
        <v>0</v>
      </c>
      <c r="O21" s="13">
        <v>0</v>
      </c>
      <c r="P21" s="13">
        <v>0</v>
      </c>
      <c r="Q21" s="13">
        <v>0</v>
      </c>
      <c r="R21" s="14">
        <f t="shared" si="0"/>
        <v>27540862</v>
      </c>
    </row>
    <row r="22" spans="1:18" x14ac:dyDescent="0.25">
      <c r="A22" s="1"/>
      <c r="B22" s="1"/>
      <c r="C22" s="9" t="s">
        <v>28</v>
      </c>
      <c r="D22" s="10" t="s">
        <v>39</v>
      </c>
      <c r="E22" s="11" t="s">
        <v>40</v>
      </c>
      <c r="F22" s="10">
        <v>2025</v>
      </c>
      <c r="G22" s="12" t="s">
        <v>34</v>
      </c>
      <c r="H22" s="13">
        <v>0</v>
      </c>
      <c r="I22" s="13">
        <v>0</v>
      </c>
      <c r="J22" s="13"/>
      <c r="K22" s="13">
        <v>0</v>
      </c>
      <c r="L22" s="13">
        <v>0</v>
      </c>
      <c r="M22" s="13">
        <v>10273529</v>
      </c>
      <c r="N22" s="13">
        <v>0</v>
      </c>
      <c r="O22" s="13">
        <v>0</v>
      </c>
      <c r="P22" s="13">
        <v>0</v>
      </c>
      <c r="Q22" s="13">
        <v>0</v>
      </c>
      <c r="R22" s="14">
        <f t="shared" si="0"/>
        <v>10273529</v>
      </c>
    </row>
    <row r="23" spans="1:18" x14ac:dyDescent="0.25">
      <c r="A23" s="1"/>
      <c r="B23" s="1"/>
      <c r="C23" s="9" t="s">
        <v>28</v>
      </c>
      <c r="D23" s="10"/>
      <c r="E23" s="11" t="s">
        <v>17</v>
      </c>
      <c r="F23" s="10">
        <v>2025</v>
      </c>
      <c r="G23" s="12" t="s">
        <v>31</v>
      </c>
      <c r="H23" s="13">
        <v>60620000</v>
      </c>
      <c r="I23" s="13">
        <v>3414849000</v>
      </c>
      <c r="J23" s="13">
        <v>0</v>
      </c>
      <c r="K23" s="13">
        <v>5023627000</v>
      </c>
      <c r="L23" s="13">
        <v>853311000</v>
      </c>
      <c r="M23" s="13">
        <v>1355905000</v>
      </c>
      <c r="N23" s="13">
        <v>750000000</v>
      </c>
      <c r="O23" s="13">
        <v>41665505000</v>
      </c>
      <c r="P23" s="13">
        <v>31826000</v>
      </c>
      <c r="Q23" s="13">
        <v>1975796000</v>
      </c>
      <c r="R23" s="14">
        <v>55131439000</v>
      </c>
    </row>
    <row r="24" spans="1:18" x14ac:dyDescent="0.25">
      <c r="A24" s="1"/>
      <c r="B24" s="1"/>
      <c r="C24" s="9" t="s">
        <v>28</v>
      </c>
      <c r="D24" s="10"/>
      <c r="E24" s="11" t="s">
        <v>17</v>
      </c>
      <c r="F24" s="10">
        <v>2025</v>
      </c>
      <c r="G24" s="12" t="s">
        <v>32</v>
      </c>
      <c r="H24" s="13">
        <f>H8</f>
        <v>95269000</v>
      </c>
      <c r="I24" s="13">
        <f>I8+I16+I20+I12</f>
        <v>4204890000</v>
      </c>
      <c r="J24" s="13">
        <f>J8</f>
        <v>867200000</v>
      </c>
      <c r="K24" s="13">
        <f>K8</f>
        <v>5053557100</v>
      </c>
      <c r="L24" s="13">
        <f>L8</f>
        <v>858053300</v>
      </c>
      <c r="M24" s="13">
        <f>M8+M20</f>
        <v>1344030220</v>
      </c>
      <c r="N24" s="13">
        <f>N8</f>
        <v>950000000</v>
      </c>
      <c r="O24" s="13">
        <f t="shared" ref="O24:Q24" si="1">O8</f>
        <v>41502320000</v>
      </c>
      <c r="P24" s="13">
        <f t="shared" si="1"/>
        <v>61826000</v>
      </c>
      <c r="Q24" s="13">
        <f t="shared" si="1"/>
        <v>1895112252</v>
      </c>
      <c r="R24" s="20">
        <f>SUM(H24:Q24)</f>
        <v>56832257872</v>
      </c>
    </row>
    <row r="25" spans="1:18" x14ac:dyDescent="0.25">
      <c r="A25" s="1"/>
      <c r="B25" s="1"/>
      <c r="C25" s="9" t="s">
        <v>28</v>
      </c>
      <c r="D25" s="10"/>
      <c r="E25" s="11" t="s">
        <v>17</v>
      </c>
      <c r="F25" s="10">
        <v>2025</v>
      </c>
      <c r="G25" s="12" t="s">
        <v>33</v>
      </c>
      <c r="H25" s="13">
        <f>H9+H17+H21</f>
        <v>99000</v>
      </c>
      <c r="I25" s="13">
        <f>I9+I13+I17+I21</f>
        <v>965387775</v>
      </c>
      <c r="J25" s="13">
        <f>J9+J13+J17+J21</f>
        <v>867200000</v>
      </c>
      <c r="K25" s="13">
        <f>K9+K13+K17+K21</f>
        <v>3359981267</v>
      </c>
      <c r="L25" s="13">
        <f>L9+L13+L17+L21</f>
        <v>550026508</v>
      </c>
      <c r="M25" s="13">
        <f>M9+M13+M17+M21</f>
        <v>695834704</v>
      </c>
      <c r="N25" s="13">
        <f t="shared" ref="N25" si="2">N9+N13+N17+N21</f>
        <v>375036976</v>
      </c>
      <c r="O25" s="13">
        <f>O9+O13+O17+O21</f>
        <v>27174986243</v>
      </c>
      <c r="P25" s="13">
        <f>P9+P13+P17+P21</f>
        <v>37406344</v>
      </c>
      <c r="Q25" s="13">
        <f>Q9+Q13+Q17+Q21</f>
        <v>998657763</v>
      </c>
      <c r="R25" s="20">
        <f>SUM(H25:Q25)</f>
        <v>35024616580</v>
      </c>
    </row>
    <row r="26" spans="1:18" x14ac:dyDescent="0.25">
      <c r="A26" s="1"/>
      <c r="B26" s="1"/>
      <c r="C26" s="9" t="s">
        <v>28</v>
      </c>
      <c r="D26" s="10"/>
      <c r="E26" s="11" t="s">
        <v>17</v>
      </c>
      <c r="F26" s="10">
        <v>2025</v>
      </c>
      <c r="G26" s="17" t="s">
        <v>34</v>
      </c>
      <c r="H26" s="18">
        <f>H10+H14+H18+H22</f>
        <v>29833333</v>
      </c>
      <c r="I26" s="18">
        <f>I10+I14+I18+I22</f>
        <v>1191623319</v>
      </c>
      <c r="J26" s="18">
        <f>J10+J14+J18+J22</f>
        <v>0</v>
      </c>
      <c r="K26" s="18">
        <f t="shared" ref="K26:Q26" si="3">K10+K14+K18+K22</f>
        <v>0</v>
      </c>
      <c r="L26" s="18">
        <f t="shared" si="3"/>
        <v>0</v>
      </c>
      <c r="M26" s="18">
        <f>M10+M14+M18+M22</f>
        <v>91728349</v>
      </c>
      <c r="N26" s="18">
        <f t="shared" si="3"/>
        <v>0</v>
      </c>
      <c r="O26" s="18">
        <f t="shared" si="3"/>
        <v>-615660</v>
      </c>
      <c r="P26" s="18">
        <f t="shared" si="3"/>
        <v>0</v>
      </c>
      <c r="Q26" s="18">
        <f t="shared" si="3"/>
        <v>1599</v>
      </c>
      <c r="R26" s="21">
        <f>SUM(H26:Q26)</f>
        <v>1312570940</v>
      </c>
    </row>
    <row r="27" spans="1:18" x14ac:dyDescent="0.25">
      <c r="A27" s="1"/>
      <c r="B27" s="1"/>
      <c r="C27" s="9" t="s">
        <v>28</v>
      </c>
      <c r="D27" s="10"/>
      <c r="E27" s="11" t="s">
        <v>41</v>
      </c>
      <c r="F27" s="10">
        <v>2025</v>
      </c>
      <c r="G27" s="17"/>
      <c r="H27" s="18">
        <f t="shared" ref="H27:J27" si="4">H24-(H25+H26)</f>
        <v>65336667</v>
      </c>
      <c r="I27" s="18">
        <f t="shared" si="4"/>
        <v>2047878906</v>
      </c>
      <c r="J27" s="18">
        <f t="shared" si="4"/>
        <v>0</v>
      </c>
      <c r="K27" s="18">
        <f>K24-(K25+K26)</f>
        <v>1693575833</v>
      </c>
      <c r="L27" s="18">
        <f>L24-(L25+L26)</f>
        <v>308026792</v>
      </c>
      <c r="M27" s="18">
        <f t="shared" ref="M27:Q27" si="5">M24-(M25+M26)</f>
        <v>556467167</v>
      </c>
      <c r="N27" s="18">
        <f t="shared" si="5"/>
        <v>574963024</v>
      </c>
      <c r="O27" s="18">
        <f t="shared" si="5"/>
        <v>14327949417</v>
      </c>
      <c r="P27" s="18">
        <f t="shared" si="5"/>
        <v>24419656</v>
      </c>
      <c r="Q27" s="18">
        <f t="shared" si="5"/>
        <v>896452890</v>
      </c>
      <c r="R27" s="21">
        <f>R24-(R25+R26)</f>
        <v>20495070352</v>
      </c>
    </row>
    <row r="28" spans="1:18" x14ac:dyDescent="0.25">
      <c r="A28" s="1"/>
      <c r="B28" s="1"/>
      <c r="C28" s="9" t="s">
        <v>28</v>
      </c>
      <c r="D28" s="10"/>
      <c r="E28" s="11" t="s">
        <v>42</v>
      </c>
      <c r="F28" s="10">
        <v>2025</v>
      </c>
      <c r="G28" s="12"/>
      <c r="H28" s="22" t="s">
        <v>59</v>
      </c>
      <c r="I28" s="22" t="s">
        <v>58</v>
      </c>
      <c r="J28" s="22" t="s">
        <v>60</v>
      </c>
      <c r="K28" s="22" t="s">
        <v>50</v>
      </c>
      <c r="L28" s="22" t="s">
        <v>51</v>
      </c>
      <c r="M28" s="22" t="s">
        <v>52</v>
      </c>
      <c r="N28" s="22" t="s">
        <v>53</v>
      </c>
      <c r="O28" s="22" t="s">
        <v>54</v>
      </c>
      <c r="P28" s="22" t="s">
        <v>55</v>
      </c>
      <c r="Q28" s="22" t="s">
        <v>56</v>
      </c>
      <c r="R28" s="23" t="s">
        <v>57</v>
      </c>
    </row>
    <row r="29" spans="1:18" x14ac:dyDescent="0.25">
      <c r="A29" s="1"/>
      <c r="B29" s="1"/>
      <c r="C29" s="9" t="s">
        <v>28</v>
      </c>
      <c r="D29" s="10" t="s">
        <v>43</v>
      </c>
      <c r="E29" s="11" t="s">
        <v>44</v>
      </c>
      <c r="F29" s="10">
        <v>2025</v>
      </c>
      <c r="G29" s="12" t="s">
        <v>33</v>
      </c>
      <c r="H29" s="13">
        <v>0</v>
      </c>
      <c r="I29" s="13">
        <v>3848196</v>
      </c>
      <c r="J29" s="13"/>
      <c r="K29" s="13">
        <v>1163317</v>
      </c>
      <c r="L29" s="13">
        <v>0</v>
      </c>
      <c r="M29" s="13">
        <v>38140913</v>
      </c>
      <c r="N29" s="13">
        <v>0</v>
      </c>
      <c r="O29" s="13">
        <v>2854998</v>
      </c>
      <c r="P29" s="13">
        <v>0</v>
      </c>
      <c r="Q29" s="13">
        <v>83831</v>
      </c>
      <c r="R29" s="14">
        <f>SUM(H29:Q29)</f>
        <v>46091255</v>
      </c>
    </row>
    <row r="30" spans="1:18" x14ac:dyDescent="0.25">
      <c r="A30" s="1"/>
      <c r="B30" s="1"/>
      <c r="C30" s="9" t="s">
        <v>28</v>
      </c>
      <c r="D30" s="10" t="s">
        <v>43</v>
      </c>
      <c r="E30" s="11" t="s">
        <v>44</v>
      </c>
      <c r="F30" s="10">
        <v>2025</v>
      </c>
      <c r="G30" s="12" t="s">
        <v>34</v>
      </c>
      <c r="H30" s="13">
        <v>0</v>
      </c>
      <c r="I30" s="13"/>
      <c r="J30" s="13"/>
      <c r="K30" s="13">
        <v>0</v>
      </c>
      <c r="L30" s="13">
        <v>0</v>
      </c>
      <c r="M30" s="13"/>
      <c r="N30" s="13">
        <v>0</v>
      </c>
      <c r="O30" s="13">
        <v>0</v>
      </c>
      <c r="P30" s="13">
        <v>0</v>
      </c>
      <c r="Q30" s="13">
        <v>0</v>
      </c>
      <c r="R30" s="14"/>
    </row>
    <row r="31" spans="1:18" x14ac:dyDescent="0.25">
      <c r="A31" s="1"/>
      <c r="B31" s="36"/>
      <c r="C31" s="3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5">
      <c r="A32" s="1"/>
      <c r="B32" s="1"/>
      <c r="C32" s="1"/>
      <c r="D32" s="1"/>
      <c r="I32" s="40"/>
      <c r="J32" s="24"/>
      <c r="K32" s="25"/>
      <c r="L32" s="41"/>
      <c r="M32" s="4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I33" s="40"/>
      <c r="J33" s="24"/>
      <c r="K33" s="25"/>
      <c r="L33" s="41"/>
      <c r="M33" s="4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I34" s="40"/>
      <c r="J34" s="24"/>
      <c r="K34" s="25"/>
      <c r="L34" s="41"/>
      <c r="M34" s="41"/>
      <c r="N34" s="1"/>
      <c r="O34" s="1"/>
      <c r="P34" s="1"/>
      <c r="Q34" s="1"/>
      <c r="R34" s="1"/>
    </row>
    <row r="35" spans="1:18" ht="15" customHeight="1" x14ac:dyDescent="0.25">
      <c r="A35" s="1"/>
      <c r="B35" s="1"/>
      <c r="C35" s="36"/>
      <c r="D35" s="36"/>
      <c r="E35" s="1"/>
      <c r="F35" s="1"/>
      <c r="G35" s="1"/>
      <c r="H35" s="1"/>
      <c r="I35" s="37" t="s">
        <v>46</v>
      </c>
      <c r="J35" s="27" t="s">
        <v>45</v>
      </c>
      <c r="K35" s="38" t="s">
        <v>62</v>
      </c>
      <c r="L35" s="39"/>
      <c r="M35" s="1"/>
      <c r="N35" s="1"/>
      <c r="O35" s="1"/>
      <c r="P35" s="1"/>
      <c r="Q35" s="1"/>
      <c r="R35" s="1"/>
    </row>
    <row r="36" spans="1:18" x14ac:dyDescent="0.25">
      <c r="I36" s="37"/>
      <c r="J36" s="27" t="s">
        <v>47</v>
      </c>
      <c r="K36" s="38"/>
      <c r="L36" s="39"/>
    </row>
    <row r="37" spans="1:18" x14ac:dyDescent="0.25">
      <c r="I37" s="37"/>
      <c r="J37" s="27" t="s">
        <v>48</v>
      </c>
      <c r="K37" s="38" t="s">
        <v>61</v>
      </c>
      <c r="L37" s="39"/>
    </row>
    <row r="39" spans="1:18" x14ac:dyDescent="0.25">
      <c r="I39" s="26"/>
    </row>
  </sheetData>
  <mergeCells count="19">
    <mergeCell ref="C35:D35"/>
    <mergeCell ref="B31:C31"/>
    <mergeCell ref="I35:I37"/>
    <mergeCell ref="K35:L35"/>
    <mergeCell ref="I32:I34"/>
    <mergeCell ref="L32:M32"/>
    <mergeCell ref="K36:L36"/>
    <mergeCell ref="L33:M33"/>
    <mergeCell ref="K37:L37"/>
    <mergeCell ref="L34:M34"/>
    <mergeCell ref="C2:R2"/>
    <mergeCell ref="C3:R3"/>
    <mergeCell ref="A4:B5"/>
    <mergeCell ref="C4:C6"/>
    <mergeCell ref="D4:D6"/>
    <mergeCell ref="E4:E6"/>
    <mergeCell ref="F4:F5"/>
    <mergeCell ref="G4:G6"/>
    <mergeCell ref="H4:R4"/>
  </mergeCells>
  <phoneticPr fontId="11" type="noConversion"/>
  <pageMargins left="0" right="0" top="0.5" bottom="0" header="0" footer="0"/>
  <pageSetup paperSize="8" scale="82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nr.1.1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2025-09-22T14:06:48Z</dcterms:created>
  <dcterms:modified xsi:type="dcterms:W3CDTF">2025-11-20T11:31:15Z</dcterms:modified>
</cp:coreProperties>
</file>